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epd0149\Downloads\"/>
    </mc:Choice>
  </mc:AlternateContent>
  <xr:revisionPtr revIDLastSave="0" documentId="13_ncr:1_{DCA8A952-C113-4F99-A75F-F6C745715262}" xr6:coauthVersionLast="45" xr6:coauthVersionMax="45" xr10:uidLastSave="{00000000-0000-0000-0000-000000000000}"/>
  <bookViews>
    <workbookView xWindow="-120" yWindow="-120" windowWidth="29040" windowHeight="15840" xr2:uid="{00000000-000D-0000-FFFF-FFFF00000000}"/>
  </bookViews>
  <sheets>
    <sheet name="Istruzioni" sheetId="7" r:id="rId1"/>
    <sheet name="Budget" sheetId="4" r:id="rId2"/>
    <sheet name="Azienda" sheetId="1" r:id="rId3"/>
    <sheet name="Gantt-Light" sheetId="6" r:id="rId4"/>
    <sheet name="Gantt" sheetId="2" r:id="rId5"/>
    <sheet name="Personale"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5" i="1" l="1"/>
  <c r="AC24" i="1"/>
  <c r="AC23" i="1"/>
  <c r="AC22" i="1"/>
  <c r="AB25" i="1"/>
  <c r="AB24" i="1"/>
  <c r="AB23" i="1"/>
  <c r="AB22" i="1"/>
  <c r="V26" i="1"/>
  <c r="U26" i="1"/>
  <c r="V27" i="1" s="1"/>
  <c r="S26" i="1"/>
  <c r="R26" i="1"/>
  <c r="S27" i="1" s="1"/>
  <c r="H27" i="4"/>
  <c r="K25" i="4"/>
  <c r="J25" i="4"/>
  <c r="AC26" i="1" l="1"/>
  <c r="AB26" i="1"/>
  <c r="AC27" i="1" l="1"/>
  <c r="Z25" i="1"/>
  <c r="Y25" i="1"/>
  <c r="Z24" i="1"/>
  <c r="Y24" i="1"/>
  <c r="Z23" i="1"/>
  <c r="Y23" i="1"/>
  <c r="P25" i="1"/>
  <c r="P24" i="1"/>
  <c r="P23" i="1"/>
  <c r="P22" i="1"/>
  <c r="O25" i="1"/>
  <c r="O24" i="1"/>
  <c r="O23" i="1"/>
  <c r="AA23" i="1" s="1"/>
  <c r="O22" i="1"/>
  <c r="Z22" i="1"/>
  <c r="Y22" i="1"/>
  <c r="X25" i="1"/>
  <c r="X24" i="1"/>
  <c r="X23" i="1"/>
  <c r="X22" i="1"/>
  <c r="M26" i="1"/>
  <c r="L26" i="1"/>
  <c r="J26" i="1"/>
  <c r="I26" i="1"/>
  <c r="F26" i="1"/>
  <c r="G26" i="1"/>
  <c r="I24" i="4"/>
  <c r="I23" i="4"/>
  <c r="I22" i="4"/>
  <c r="I21" i="4"/>
  <c r="I20" i="4"/>
  <c r="AA25" i="1" l="1"/>
  <c r="AA24" i="1"/>
  <c r="P26" i="1"/>
  <c r="AA22" i="1"/>
  <c r="O26" i="1"/>
  <c r="J11" i="5"/>
  <c r="D7" i="2"/>
  <c r="D7" i="6"/>
  <c r="G25" i="4" l="1"/>
  <c r="H25" i="4"/>
  <c r="B15" i="6"/>
  <c r="B14" i="6"/>
  <c r="B13" i="6"/>
  <c r="B12" i="6"/>
  <c r="H14" i="5"/>
  <c r="H13" i="5"/>
  <c r="H12" i="5"/>
  <c r="H57" i="5"/>
  <c r="H55" i="5"/>
  <c r="H49" i="5"/>
  <c r="H56" i="5"/>
  <c r="H54" i="5"/>
  <c r="H53" i="5"/>
  <c r="H52" i="5"/>
  <c r="H51" i="5"/>
  <c r="H50" i="5"/>
  <c r="H48" i="5"/>
  <c r="H46" i="5"/>
  <c r="H47" i="5"/>
  <c r="H45" i="5"/>
  <c r="H44" i="5"/>
  <c r="H43" i="5"/>
  <c r="H42" i="5"/>
  <c r="H41" i="5"/>
  <c r="H39" i="5"/>
  <c r="H38" i="5"/>
  <c r="H37" i="5"/>
  <c r="H36" i="5"/>
  <c r="H34" i="5"/>
  <c r="H35" i="5"/>
  <c r="H33" i="5"/>
  <c r="H32" i="5"/>
  <c r="H31" i="5"/>
  <c r="H30" i="5"/>
  <c r="H29" i="5"/>
  <c r="H28" i="5"/>
  <c r="H27" i="5"/>
  <c r="H26" i="5"/>
  <c r="H25" i="5"/>
  <c r="H24" i="5"/>
  <c r="H22" i="5"/>
  <c r="H23" i="5"/>
  <c r="H21" i="5"/>
  <c r="H20" i="5"/>
  <c r="H19" i="5"/>
  <c r="H18" i="5"/>
  <c r="H17" i="5"/>
  <c r="F27" i="5"/>
  <c r="F26" i="5"/>
  <c r="F25" i="5"/>
  <c r="F24" i="5"/>
  <c r="F22" i="5"/>
  <c r="F23" i="5"/>
  <c r="F21" i="5"/>
  <c r="F20" i="5"/>
  <c r="F17" i="5"/>
  <c r="F19" i="5"/>
  <c r="F18" i="5"/>
  <c r="G54" i="5"/>
  <c r="F54" i="5"/>
  <c r="G53" i="5"/>
  <c r="F53" i="5"/>
  <c r="G52" i="5"/>
  <c r="F52" i="5"/>
  <c r="G51" i="5"/>
  <c r="G50" i="5"/>
  <c r="F51" i="5"/>
  <c r="F50" i="5"/>
  <c r="F48" i="5"/>
  <c r="F47" i="5"/>
  <c r="F45" i="5"/>
  <c r="F44" i="5"/>
  <c r="F43" i="5"/>
  <c r="F42" i="5"/>
  <c r="F39" i="5"/>
  <c r="F38" i="5"/>
  <c r="F37" i="5"/>
  <c r="F36" i="5"/>
  <c r="F35" i="5"/>
  <c r="F56" i="5"/>
  <c r="F57" i="5"/>
  <c r="G57" i="5"/>
  <c r="G56" i="5"/>
  <c r="G55" i="5"/>
  <c r="G46" i="5"/>
  <c r="G48" i="5"/>
  <c r="G47" i="5"/>
  <c r="G45" i="5"/>
  <c r="G44" i="5"/>
  <c r="G43" i="5"/>
  <c r="G42" i="5"/>
  <c r="G41" i="5"/>
  <c r="G39" i="5"/>
  <c r="G38" i="5"/>
  <c r="G37" i="5"/>
  <c r="G36" i="5"/>
  <c r="G35" i="5"/>
  <c r="G34" i="5"/>
  <c r="G33" i="5"/>
  <c r="F33" i="5"/>
  <c r="G32" i="5"/>
  <c r="F32" i="5"/>
  <c r="G31" i="5"/>
  <c r="F31" i="5"/>
  <c r="G30" i="5"/>
  <c r="G29" i="5"/>
  <c r="F30" i="5"/>
  <c r="F29" i="5"/>
  <c r="G27" i="5"/>
  <c r="G26" i="5"/>
  <c r="G25" i="5"/>
  <c r="G24" i="5"/>
  <c r="G22" i="5"/>
  <c r="G23" i="5"/>
  <c r="G21" i="5"/>
  <c r="G20" i="5"/>
  <c r="G19" i="5"/>
  <c r="G18" i="5"/>
  <c r="AE12" i="5"/>
  <c r="AE11" i="5"/>
  <c r="AE13" i="5"/>
  <c r="B58" i="5"/>
  <c r="B49" i="5"/>
  <c r="B40" i="5"/>
  <c r="B28" i="5"/>
  <c r="B16" i="5"/>
  <c r="AE14" i="5"/>
  <c r="C11" i="1"/>
  <c r="B30" i="2"/>
  <c r="B25" i="2"/>
  <c r="B21" i="2"/>
  <c r="B17" i="2"/>
  <c r="B12" i="2"/>
  <c r="C25" i="1"/>
  <c r="C24" i="1"/>
  <c r="C23" i="1"/>
  <c r="C22" i="1"/>
  <c r="I25" i="4"/>
  <c r="C15" i="4"/>
  <c r="C14" i="4"/>
  <c r="C16" i="1"/>
  <c r="C17" i="1"/>
  <c r="F41" i="5"/>
  <c r="F34" i="5"/>
  <c r="F28" i="5"/>
  <c r="F46" i="5"/>
  <c r="F40" i="5"/>
  <c r="F55" i="5"/>
  <c r="F49" i="5"/>
  <c r="G17" i="5"/>
  <c r="F16" i="5"/>
  <c r="G49" i="5"/>
  <c r="G40" i="5"/>
  <c r="F13" i="5"/>
  <c r="G14" i="5"/>
  <c r="G28" i="5"/>
  <c r="G13" i="5"/>
  <c r="G16" i="5"/>
  <c r="F14" i="5"/>
  <c r="F12" i="5"/>
  <c r="G12" i="5"/>
  <c r="H16" i="5"/>
  <c r="H40" i="5"/>
  <c r="M25" i="4" l="1"/>
  <c r="G27" i="1"/>
  <c r="M27" i="1"/>
  <c r="J27" i="1"/>
  <c r="AA26" i="1"/>
  <c r="X26" i="1"/>
  <c r="Y26" i="1"/>
  <c r="P27" i="1"/>
  <c r="Z26" i="1"/>
  <c r="N25" i="4"/>
  <c r="N27" i="4" l="1"/>
  <c r="I28" i="4" s="1"/>
  <c r="N26" i="4" l="1"/>
  <c r="M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Luca Fabbri</author>
  </authors>
  <commentList>
    <comment ref="C29" authorId="0" shapeId="0" xr:uid="{00000000-0006-0000-0000-000006000000}">
      <text>
        <r>
          <rPr>
            <b/>
            <sz val="9"/>
            <color indexed="81"/>
            <rFont val="Tahoma"/>
            <charset val="1"/>
          </rPr>
          <t>Luca Fabbri:</t>
        </r>
        <r>
          <rPr>
            <sz val="9"/>
            <color indexed="81"/>
            <rFont val="Tahoma"/>
            <charset val="1"/>
          </rPr>
          <t xml:space="preserve">
da file 20200114 CCnote_RI_SS_IRISS (002)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Luca Fabbri</author>
  </authors>
  <commentList>
    <comment ref="AJ15" authorId="0" shapeId="0" xr:uid="{00000000-0006-0000-0400-000001000000}">
      <text>
        <r>
          <rPr>
            <b/>
            <sz val="9"/>
            <color indexed="81"/>
            <rFont val="Tahoma"/>
            <family val="2"/>
          </rPr>
          <t>Luca Fabbri:</t>
        </r>
        <r>
          <rPr>
            <sz val="9"/>
            <color indexed="81"/>
            <rFont val="Tahoma"/>
            <family val="2"/>
          </rPr>
          <t xml:space="preserve">
da Circolare-23-gennaio-2019-n-20588; MISE</t>
        </r>
      </text>
    </comment>
  </commentList>
</comments>
</file>

<file path=xl/sharedStrings.xml><?xml version="1.0" encoding="utf-8"?>
<sst xmlns="http://schemas.openxmlformats.org/spreadsheetml/2006/main" count="409" uniqueCount="136">
  <si>
    <t>NOTE</t>
  </si>
  <si>
    <t>TOT</t>
  </si>
  <si>
    <t>SPESE DI SVILUPPO SPERIMENTALE</t>
  </si>
  <si>
    <t>SPESE DI RICERCA INDUSTRIALE</t>
  </si>
  <si>
    <t>Consulenze specialistiche</t>
  </si>
  <si>
    <t>Strumenti e attrezzature</t>
  </si>
  <si>
    <t>Personale dipendente</t>
  </si>
  <si>
    <t>C</t>
  </si>
  <si>
    <t>B</t>
  </si>
  <si>
    <t>A</t>
  </si>
  <si>
    <t>Budget allocato</t>
  </si>
  <si>
    <t>TOTALE ORE ALLOCATE</t>
  </si>
  <si>
    <t>Azienda</t>
  </si>
  <si>
    <t>SAL1</t>
  </si>
  <si>
    <t>SAL2</t>
  </si>
  <si>
    <t>inizio-fine</t>
  </si>
  <si>
    <t>B - Strumenti e attrezzature</t>
  </si>
  <si>
    <t>A - Personale dipendente</t>
  </si>
  <si>
    <t>X</t>
  </si>
  <si>
    <t>I</t>
  </si>
  <si>
    <t>II</t>
  </si>
  <si>
    <t>III</t>
  </si>
  <si>
    <t>IV</t>
  </si>
  <si>
    <t>ott</t>
  </si>
  <si>
    <t>nov</t>
  </si>
  <si>
    <t>dic</t>
  </si>
  <si>
    <t>gen</t>
  </si>
  <si>
    <t>feb</t>
  </si>
  <si>
    <t>mar</t>
  </si>
  <si>
    <t>apr</t>
  </si>
  <si>
    <t>mag</t>
  </si>
  <si>
    <t>giu</t>
  </si>
  <si>
    <t>lug</t>
  </si>
  <si>
    <t>ago</t>
  </si>
  <si>
    <t>set</t>
  </si>
  <si>
    <t>D</t>
  </si>
  <si>
    <t>Spese generali (max 15% A)</t>
  </si>
  <si>
    <t>Valore progetto richiesto</t>
  </si>
  <si>
    <t>C - Consulenze specialistiche</t>
  </si>
  <si>
    <t>D - Spese generali (max 15% A)</t>
  </si>
  <si>
    <t xml:space="preserve">% TEORICA </t>
  </si>
  <si>
    <t>Giorni Lavoratirvi Anno</t>
  </si>
  <si>
    <t>Max Ore rendicontabili</t>
  </si>
  <si>
    <t>Ore lavorative Anno</t>
  </si>
  <si>
    <t>Tipo</t>
  </si>
  <si>
    <t>i</t>
  </si>
  <si>
    <t>e</t>
  </si>
  <si>
    <t>Ore Teoriche</t>
  </si>
  <si>
    <t>Giorni Lavorativi Mensili</t>
  </si>
  <si>
    <t>Ore lavorative Mensili</t>
  </si>
  <si>
    <t>Esterne</t>
  </si>
  <si>
    <t>Interne</t>
  </si>
  <si>
    <t>Totali</t>
  </si>
  <si>
    <t>Mesi/uomo</t>
  </si>
  <si>
    <t>Ore</t>
  </si>
  <si>
    <t>Contributo richiesto</t>
  </si>
  <si>
    <t>Mesi teorici</t>
  </si>
  <si>
    <t>Costo orario teorico</t>
  </si>
  <si>
    <t>Costo</t>
  </si>
  <si>
    <t>Costo Teorico</t>
  </si>
  <si>
    <t>FASCIA DI COSTO - LIVELLO</t>
  </si>
  <si>
    <t>BENEFICIARIO</t>
  </si>
  <si>
    <t xml:space="preserve">IMPRESE </t>
  </si>
  <si>
    <t xml:space="preserve">UNIVERSITÀ </t>
  </si>
  <si>
    <t>EPR</t>
  </si>
  <si>
    <t xml:space="preserve">Alto </t>
  </si>
  <si>
    <t xml:space="preserve">Medio </t>
  </si>
  <si>
    <t xml:space="preserve">Basso </t>
  </si>
  <si>
    <t>Tabella n. 1 - Costi orari standard unitari per le spese di personale dei progetti di ricerca e sviluppo</t>
  </si>
  <si>
    <t>Referente</t>
  </si>
  <si>
    <t>di cui servizi SMACT</t>
  </si>
  <si>
    <t>Titolo WP</t>
  </si>
  <si>
    <t>Tipo WP</t>
  </si>
  <si>
    <t>WP1 - titolo</t>
  </si>
  <si>
    <t>WP2 - titolo</t>
  </si>
  <si>
    <t>WP3   - titolo</t>
  </si>
  <si>
    <t>WP4   - titolo</t>
  </si>
  <si>
    <t>ALLEGATO 2</t>
  </si>
  <si>
    <t>ver.</t>
  </si>
  <si>
    <t>ISTRUZIONI ALLA COMPILAZIONE:</t>
  </si>
  <si>
    <t>Generali</t>
  </si>
  <si>
    <t>RI</t>
  </si>
  <si>
    <t>SS</t>
  </si>
  <si>
    <t>deliverables</t>
  </si>
  <si>
    <t>Acronimo progetto</t>
  </si>
  <si>
    <t>a1</t>
  </si>
  <si>
    <t>a2</t>
  </si>
  <si>
    <t>a3</t>
  </si>
  <si>
    <t>a4</t>
  </si>
  <si>
    <t>b1</t>
  </si>
  <si>
    <t>b2</t>
  </si>
  <si>
    <t>b3</t>
  </si>
  <si>
    <t>b4</t>
  </si>
  <si>
    <t>b5</t>
  </si>
  <si>
    <t>c1</t>
  </si>
  <si>
    <t>c2</t>
  </si>
  <si>
    <t>c3</t>
  </si>
  <si>
    <t>c4</t>
  </si>
  <si>
    <t>d1</t>
  </si>
  <si>
    <t>d2</t>
  </si>
  <si>
    <t>d3</t>
  </si>
  <si>
    <t>d4</t>
  </si>
  <si>
    <t>d5</t>
  </si>
  <si>
    <t>e1</t>
  </si>
  <si>
    <t>e2</t>
  </si>
  <si>
    <t>e3</t>
  </si>
  <si>
    <t>e4</t>
  </si>
  <si>
    <t>f1</t>
  </si>
  <si>
    <t>f2</t>
  </si>
  <si>
    <t>g1</t>
  </si>
  <si>
    <t>g2</t>
  </si>
  <si>
    <t>g3</t>
  </si>
  <si>
    <t>g4</t>
  </si>
  <si>
    <t>h1</t>
  </si>
  <si>
    <t>h2</t>
  </si>
  <si>
    <t>Scheda: Budget</t>
  </si>
  <si>
    <t>Scheda: Gantt-Light</t>
  </si>
  <si>
    <t>CONTROLLO</t>
  </si>
  <si>
    <t>Scheda: Azienda (facoltativo)</t>
  </si>
  <si>
    <t>Da utilizzare per la suddivisione dei costi fra le rendicontazioni previste per ciascun WP.
La somma totale DEVE corrispondere al totale riportato nella scheda "Budget".
La colonna spese generali contiene una formula per il calcolo in base alla colonna delle spese del personale.</t>
  </si>
  <si>
    <t>RI/SS</t>
  </si>
  <si>
    <t>Da utilizzare per il cronoprogramma del progetto.
La suddivisione è mensile, il mese 1 rappresenta quello di inizio progetto e va inserito a cura del proponente.
In base alle date inserito deve essere modificata la suddivisione dei quarti e dell'anno.
La prima colonna individua la tipologia del WP (RI, SS, RI/SS qualora presenti entrambe le tipologie)</t>
  </si>
  <si>
    <t>Da utilizzare per fornire il dettaglio delle tipologie di spese e la suddivisione prevista fra Ricerca Industriale (RI) e Sviluppo Sperimentale (SS).
La casella CONTROLLO verifica la corrispondenza fra i totali delle colonne delle spese e della suddivisione fra RI ed SS.
La colonna spese generali contiene una formula per il calcolo in base alla colonna delle spese del personale.
IMPORTANTE = Si consiglia di individuare per i WP una sola tipologia di attività (RI oppure SS) per semplificare l'attribuzione dei costi e relativo calcolo del contributo.
Le righe corrispondono ai Work Package (WP) in cui è suddiviso il progetto.</t>
  </si>
  <si>
    <t>Scheda: Gantt (facoltativo)</t>
  </si>
  <si>
    <t>Scheda: Personale (facoltativo)</t>
  </si>
  <si>
    <t>Da utilizzare per indicare nel cronoprogramma del progetto la distribuzione temporale dei Deliverables previsti.
I titoli dei WP vengono copiati dalla scheda Gantt-Light.
Eventuali WP aggiuntivi devono essere aggiunti.
La timeline del progetto deve essere copiata dalla scheda Gantt-Light</t>
  </si>
  <si>
    <t>Da utilizzare per il dettaglio delle ore uomo previste per il progetto.
E' possibile inserire le ore per persona oppure in modo cumulativo per i singoli WP modificando le formule inserite
I titoli dei WP vengono copiati dalla scheda Gantt-Light.
Eventuali WP aggiuntivi devono essere aggiunti.</t>
  </si>
  <si>
    <t>Questo foglio di calcolo è fornito per comodità di proponenti e esaminatori, al fine che i primi possano riportare tutti gli elementi richiesti e i secondi siano facilitati nel comprendere e valutare il progetto senza dover utilizzare strumenti diversi per ciascun progetto.
Eventuali formule già inserite nel modello si intendono orientative e la verifica di correttezza è in capo agli utilizzatori e proponenti.
Le aree in GIALLO indicano celle  che richiedono la compilazione, sono di esempio per la compilazione o altro intervento dei proponenti. Per leggibilità, prima della consegna assicurarsi che il riempimento in giallo sia sostituito ovunque da uno trasparente.
Per alcuni progetti potrà essere necessario modificare il modello, ad es. moltiplicando moduli o elementi già presenti per riflettere la complessità del progetto presentato. I proponenti sono  pregati di mantenere quanto più semplice possibile la presentazione.</t>
  </si>
  <si>
    <t>PROGETTI DI INNOVAZIONE, RICERCA INDUSTRIALE E SVILUPPO SPERIMENTALE</t>
  </si>
  <si>
    <t>E</t>
  </si>
  <si>
    <t>F</t>
  </si>
  <si>
    <t>Spese per garanzia</t>
  </si>
  <si>
    <t>Materiali</t>
  </si>
  <si>
    <t>E - Materiali</t>
  </si>
  <si>
    <t>E - Spese per garanzia</t>
  </si>
  <si>
    <t>MODELLO DI BUDGET DI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</si>
</sst>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Red]\-&quot;€&quot;\ #,##0.00"/>
    <numFmt numFmtId="165" formatCode="_-&quot;€&quot;\ * #,##0.00_-;\-&quot;€&quot;\ * #,##0.00_-;_-&quot;€&quot;\ * &quot;-&quot;??_-;_-@_-"/>
    <numFmt numFmtId="166" formatCode="&quot;€&quot;\ #,##0.00"/>
    <numFmt numFmtId="167" formatCode="&quot;€&quot;\ #,##0"/>
    <numFmt numFmtId="168" formatCode="0.0%"/>
    <numFmt numFmtId="169" formatCode="0.0"/>
  </numFmts>
  <fonts count="35" x14ac:knownFonts="1">
    <font>
      <sz val="11"/>
      <color theme="1"/>
      <name val="Calibri"/>
      <family val="2"/>
      <scheme val="minor"/>
    </font>
    <font>
      <sz val="11"/>
      <color indexed="8"/>
      <name val="Calibri"/>
      <family val="2"/>
    </font>
    <font>
      <sz val="10"/>
      <name val="Arial"/>
      <family val="2"/>
    </font>
    <font>
      <b/>
      <sz val="12"/>
      <name val="Arial"/>
      <family val="2"/>
    </font>
    <font>
      <b/>
      <sz val="10"/>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
      <sz val="11"/>
      <color theme="1"/>
      <name val="Calibri"/>
      <family val="2"/>
      <scheme val="minor"/>
    </font>
    <font>
      <u/>
      <sz val="11"/>
      <color theme="10"/>
      <name val="Calibri"/>
      <family val="2"/>
    </font>
    <font>
      <sz val="11"/>
      <color rgb="FFFF0000"/>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sz val="1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6"/>
      <color theme="1"/>
      <name val="Calibri"/>
      <family val="2"/>
      <scheme val="minor"/>
    </font>
    <font>
      <b/>
      <sz val="12"/>
      <color theme="1"/>
      <name val="Calibri"/>
      <family val="2"/>
      <scheme val="minor"/>
    </font>
    <font>
      <b/>
      <sz val="11"/>
      <name val="Calibri"/>
      <family val="2"/>
      <scheme val="minor"/>
    </font>
    <font>
      <b/>
      <sz val="16"/>
      <color rgb="FFFF0000"/>
      <name val="Calibri"/>
      <family val="2"/>
      <scheme val="minor"/>
    </font>
    <font>
      <sz val="20"/>
      <color theme="1"/>
      <name val="Calibri"/>
      <family val="2"/>
      <scheme val="minor"/>
    </font>
    <font>
      <b/>
      <sz val="20"/>
      <color theme="1"/>
      <name val="Calibri"/>
      <family val="2"/>
      <scheme val="minor"/>
    </font>
    <font>
      <sz val="10"/>
      <color theme="1"/>
      <name val="Calibri"/>
      <family val="2"/>
      <scheme val="minor"/>
    </font>
    <font>
      <sz val="10"/>
      <color theme="1"/>
      <name val="Arial"/>
      <family val="2"/>
    </font>
    <font>
      <b/>
      <sz val="12"/>
      <color theme="1"/>
      <name val="Arial"/>
      <family val="2"/>
    </font>
    <font>
      <sz val="10"/>
      <color rgb="FFFF0000"/>
      <name val="Arial"/>
      <family val="2"/>
    </font>
    <font>
      <sz val="10"/>
      <name val="Calibri"/>
      <family val="2"/>
      <scheme val="minor"/>
    </font>
    <font>
      <b/>
      <sz val="10"/>
      <color theme="1"/>
      <name val="Calibri"/>
      <family val="2"/>
      <scheme val="minor"/>
    </font>
    <font>
      <sz val="18"/>
      <color theme="1"/>
      <name val="Calibri"/>
      <family val="2"/>
      <scheme val="minor"/>
    </font>
    <font>
      <b/>
      <i/>
      <sz val="12"/>
      <color theme="1"/>
      <name val="Calibri"/>
      <family val="2"/>
      <scheme val="minor"/>
    </font>
    <font>
      <b/>
      <u/>
      <sz val="12"/>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s>
  <borders count="20">
    <border>
      <left/>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9" fillId="2" borderId="0" applyNumberFormat="0" applyBorder="0" applyAlignment="0" applyProtection="0"/>
    <xf numFmtId="0" fontId="10" fillId="0" borderId="0" applyNumberFormat="0" applyFill="0" applyBorder="0" applyAlignment="0" applyProtection="0">
      <alignment vertical="top"/>
      <protection locked="0"/>
    </xf>
    <xf numFmtId="0" fontId="1" fillId="0" borderId="0" applyFill="0" applyProtection="0"/>
    <xf numFmtId="9" fontId="9" fillId="0" borderId="0" applyFont="0" applyFill="0" applyBorder="0" applyAlignment="0" applyProtection="0"/>
    <xf numFmtId="165" fontId="9" fillId="0" borderId="0" applyFont="0" applyFill="0" applyBorder="0" applyAlignment="0" applyProtection="0"/>
    <xf numFmtId="0" fontId="13" fillId="0" borderId="0"/>
  </cellStyleXfs>
  <cellXfs count="211">
    <xf numFmtId="0" fontId="0" fillId="0" borderId="0" xfId="0"/>
    <xf numFmtId="0" fontId="13" fillId="0" borderId="0" xfId="0" applyFont="1"/>
    <xf numFmtId="0" fontId="13" fillId="0" borderId="0" xfId="0" applyFont="1" applyAlignment="1">
      <alignment wrapText="1"/>
    </xf>
    <xf numFmtId="0" fontId="0" fillId="0" borderId="0" xfId="0" applyAlignment="1">
      <alignment wrapText="1"/>
    </xf>
    <xf numFmtId="0" fontId="0" fillId="3" borderId="1" xfId="0" applyFill="1" applyBorder="1"/>
    <xf numFmtId="0" fontId="0" fillId="3" borderId="2" xfId="0" applyFill="1" applyBorder="1"/>
    <xf numFmtId="2" fontId="14" fillId="0" borderId="0" xfId="0" applyNumberFormat="1" applyFont="1" applyFill="1" applyBorder="1" applyAlignment="1">
      <alignment horizontal="center"/>
    </xf>
    <xf numFmtId="0" fontId="15" fillId="0" borderId="0" xfId="0" applyFont="1"/>
    <xf numFmtId="0" fontId="0" fillId="0" borderId="0" xfId="0" applyBorder="1"/>
    <xf numFmtId="0" fontId="0" fillId="0" borderId="2" xfId="0" applyBorder="1"/>
    <xf numFmtId="0" fontId="15" fillId="0" borderId="0" xfId="0" applyFont="1" applyBorder="1"/>
    <xf numFmtId="0" fontId="16" fillId="0" borderId="0" xfId="0" applyFont="1"/>
    <xf numFmtId="0" fontId="0" fillId="4" borderId="1" xfId="0" applyFill="1" applyBorder="1"/>
    <xf numFmtId="0" fontId="13" fillId="4" borderId="1" xfId="0" applyFont="1" applyFill="1" applyBorder="1"/>
    <xf numFmtId="0" fontId="13" fillId="4" borderId="1" xfId="0" applyFont="1" applyFill="1" applyBorder="1" applyAlignment="1">
      <alignment wrapText="1"/>
    </xf>
    <xf numFmtId="0" fontId="0" fillId="4" borderId="3" xfId="0" applyFill="1" applyBorder="1" applyAlignment="1">
      <alignment wrapText="1"/>
    </xf>
    <xf numFmtId="0" fontId="0" fillId="4" borderId="2" xfId="0" applyFill="1" applyBorder="1"/>
    <xf numFmtId="0" fontId="13" fillId="4" borderId="2" xfId="0" applyFont="1" applyFill="1" applyBorder="1"/>
    <xf numFmtId="0" fontId="13" fillId="4" borderId="2" xfId="0" applyFont="1" applyFill="1" applyBorder="1" applyAlignment="1">
      <alignment wrapText="1"/>
    </xf>
    <xf numFmtId="0" fontId="12" fillId="4" borderId="4" xfId="0" applyFont="1" applyFill="1" applyBorder="1" applyAlignment="1">
      <alignment wrapText="1"/>
    </xf>
    <xf numFmtId="0" fontId="15" fillId="0" borderId="5" xfId="0" applyFont="1" applyBorder="1" applyAlignment="1">
      <alignment wrapText="1"/>
    </xf>
    <xf numFmtId="0" fontId="17" fillId="0" borderId="0" xfId="0" applyFont="1"/>
    <xf numFmtId="166" fontId="18" fillId="3" borderId="7" xfId="0" applyNumberFormat="1" applyFont="1" applyFill="1" applyBorder="1"/>
    <xf numFmtId="166" fontId="18" fillId="0" borderId="0" xfId="0" applyNumberFormat="1" applyFont="1"/>
    <xf numFmtId="0" fontId="19" fillId="0" borderId="0" xfId="0" applyFont="1" applyBorder="1"/>
    <xf numFmtId="165" fontId="16" fillId="5" borderId="7" xfId="5" applyFont="1" applyFill="1" applyBorder="1"/>
    <xf numFmtId="166" fontId="21" fillId="0" borderId="0" xfId="0" applyNumberFormat="1" applyFont="1" applyBorder="1" applyAlignment="1">
      <alignment horizontal="left" wrapText="1"/>
    </xf>
    <xf numFmtId="0" fontId="22" fillId="0" borderId="5" xfId="0" applyFont="1" applyBorder="1" applyAlignment="1">
      <alignment wrapText="1"/>
    </xf>
    <xf numFmtId="166" fontId="11" fillId="0" borderId="0" xfId="0" applyNumberFormat="1" applyFont="1" applyBorder="1"/>
    <xf numFmtId="0" fontId="0" fillId="0" borderId="5" xfId="0" applyBorder="1" applyAlignment="1">
      <alignment wrapText="1"/>
    </xf>
    <xf numFmtId="166" fontId="0" fillId="0" borderId="0" xfId="0" applyNumberFormat="1" applyBorder="1"/>
    <xf numFmtId="167" fontId="21" fillId="6" borderId="7" xfId="0" applyNumberFormat="1" applyFont="1" applyFill="1" applyBorder="1" applyAlignment="1">
      <alignment horizontal="center" wrapText="1"/>
    </xf>
    <xf numFmtId="0" fontId="12" fillId="8" borderId="7" xfId="0" applyNumberFormat="1" applyFont="1" applyFill="1" applyBorder="1" applyAlignment="1">
      <alignment horizontal="center" wrapText="1"/>
    </xf>
    <xf numFmtId="0" fontId="12" fillId="9" borderId="7" xfId="0" applyNumberFormat="1" applyFont="1" applyFill="1" applyBorder="1" applyAlignment="1">
      <alignment horizontal="center" wrapText="1"/>
    </xf>
    <xf numFmtId="0" fontId="0" fillId="0" borderId="0" xfId="0" applyBorder="1" applyAlignment="1">
      <alignment wrapText="1"/>
    </xf>
    <xf numFmtId="0" fontId="13" fillId="0" borderId="0" xfId="0" applyFont="1" applyBorder="1" applyAlignment="1">
      <alignment wrapText="1"/>
    </xf>
    <xf numFmtId="0" fontId="12" fillId="8" borderId="7" xfId="0" applyNumberFormat="1" applyFont="1" applyFill="1" applyBorder="1" applyAlignment="1">
      <alignment horizontal="center"/>
    </xf>
    <xf numFmtId="0" fontId="12" fillId="9" borderId="7" xfId="0" applyNumberFormat="1" applyFont="1" applyFill="1" applyBorder="1" applyAlignment="1">
      <alignment horizontal="center"/>
    </xf>
    <xf numFmtId="0" fontId="20" fillId="0" borderId="0" xfId="0" applyFont="1"/>
    <xf numFmtId="0" fontId="20" fillId="0" borderId="0" xfId="0" applyFont="1" applyBorder="1"/>
    <xf numFmtId="0" fontId="21" fillId="0" borderId="0" xfId="0" applyFont="1" applyBorder="1" applyAlignment="1">
      <alignment wrapText="1"/>
    </xf>
    <xf numFmtId="0" fontId="20" fillId="0" borderId="5" xfId="0" applyFont="1" applyBorder="1" applyAlignment="1">
      <alignment wrapText="1"/>
    </xf>
    <xf numFmtId="166" fontId="23" fillId="0" borderId="10" xfId="0" applyNumberFormat="1" applyFont="1" applyBorder="1" applyAlignment="1">
      <alignment horizontal="right"/>
    </xf>
    <xf numFmtId="166" fontId="21" fillId="4" borderId="1" xfId="0" applyNumberFormat="1" applyFont="1" applyFill="1" applyBorder="1" applyAlignment="1">
      <alignment horizontal="left" wrapText="1"/>
    </xf>
    <xf numFmtId="0" fontId="20" fillId="4" borderId="3" xfId="0" applyFont="1" applyFill="1" applyBorder="1" applyAlignment="1">
      <alignment wrapText="1"/>
    </xf>
    <xf numFmtId="0" fontId="23" fillId="0" borderId="11" xfId="0" applyFont="1" applyBorder="1" applyAlignment="1">
      <alignment horizontal="right"/>
    </xf>
    <xf numFmtId="0" fontId="21" fillId="4" borderId="0" xfId="0" applyFont="1" applyFill="1" applyBorder="1" applyAlignment="1">
      <alignment horizontal="left" wrapText="1"/>
    </xf>
    <xf numFmtId="0" fontId="20" fillId="4" borderId="5" xfId="0" applyFont="1" applyFill="1" applyBorder="1" applyAlignment="1">
      <alignment wrapText="1"/>
    </xf>
    <xf numFmtId="0" fontId="23" fillId="0" borderId="11" xfId="0" applyFont="1" applyBorder="1"/>
    <xf numFmtId="4" fontId="21" fillId="4" borderId="0" xfId="0" applyNumberFormat="1" applyFont="1" applyFill="1" applyBorder="1" applyAlignment="1">
      <alignment horizontal="left" wrapText="1"/>
    </xf>
    <xf numFmtId="0" fontId="23" fillId="0" borderId="12" xfId="0" applyFont="1" applyBorder="1"/>
    <xf numFmtId="0" fontId="21" fillId="4" borderId="2" xfId="0" applyFont="1" applyFill="1" applyBorder="1" applyAlignment="1">
      <alignment horizontal="left" wrapText="1"/>
    </xf>
    <xf numFmtId="0" fontId="20" fillId="4" borderId="4" xfId="0" applyFont="1" applyFill="1" applyBorder="1" applyAlignment="1">
      <alignment wrapText="1"/>
    </xf>
    <xf numFmtId="0" fontId="16" fillId="0" borderId="0" xfId="0" applyFont="1" applyAlignment="1">
      <alignment wrapText="1"/>
    </xf>
    <xf numFmtId="0" fontId="24" fillId="0" borderId="0" xfId="0" applyFont="1"/>
    <xf numFmtId="0" fontId="25" fillId="0" borderId="0" xfId="0" applyFont="1" applyAlignment="1">
      <alignment wrapText="1"/>
    </xf>
    <xf numFmtId="0" fontId="26" fillId="0" borderId="0" xfId="0" applyFont="1"/>
    <xf numFmtId="0" fontId="26" fillId="0" borderId="2" xfId="0" applyFont="1" applyBorder="1"/>
    <xf numFmtId="0" fontId="2" fillId="0" borderId="0" xfId="0" applyFont="1" applyAlignment="1">
      <alignment wrapText="1"/>
    </xf>
    <xf numFmtId="0" fontId="27" fillId="0" borderId="0" xfId="0" applyFont="1"/>
    <xf numFmtId="0" fontId="27" fillId="0" borderId="1" xfId="0" applyFont="1" applyBorder="1" applyAlignment="1">
      <alignment wrapText="1"/>
    </xf>
    <xf numFmtId="0" fontId="2" fillId="0" borderId="1" xfId="0" applyFont="1" applyBorder="1" applyAlignment="1">
      <alignment wrapText="1"/>
    </xf>
    <xf numFmtId="0" fontId="28" fillId="0" borderId="2" xfId="0" applyFont="1" applyBorder="1"/>
    <xf numFmtId="0" fontId="27" fillId="0" borderId="2" xfId="0" applyFont="1" applyBorder="1" applyAlignment="1">
      <alignment wrapText="1"/>
    </xf>
    <xf numFmtId="0" fontId="27" fillId="0" borderId="0" xfId="0" applyFont="1" applyAlignment="1">
      <alignment wrapText="1"/>
    </xf>
    <xf numFmtId="0" fontId="29" fillId="0" borderId="0" xfId="0" applyFont="1"/>
    <xf numFmtId="0" fontId="27" fillId="0" borderId="1" xfId="0" applyFont="1" applyBorder="1"/>
    <xf numFmtId="0" fontId="2" fillId="0" borderId="0" xfId="0" applyFont="1"/>
    <xf numFmtId="0" fontId="2" fillId="0" borderId="1" xfId="0" applyFont="1" applyBorder="1"/>
    <xf numFmtId="0" fontId="2" fillId="0" borderId="2" xfId="0" applyFont="1" applyBorder="1"/>
    <xf numFmtId="0" fontId="26" fillId="0" borderId="0" xfId="1" applyFont="1" applyFill="1" applyBorder="1"/>
    <xf numFmtId="0" fontId="30" fillId="0" borderId="0" xfId="0" applyFont="1"/>
    <xf numFmtId="0" fontId="3" fillId="0" borderId="2" xfId="0" applyFont="1" applyBorder="1"/>
    <xf numFmtId="0" fontId="2" fillId="0" borderId="2" xfId="0" applyFont="1" applyBorder="1" applyAlignment="1">
      <alignment wrapText="1"/>
    </xf>
    <xf numFmtId="0" fontId="13" fillId="0" borderId="0" xfId="0" quotePrefix="1" applyFont="1"/>
    <xf numFmtId="0" fontId="2" fillId="0" borderId="0" xfId="0" applyFont="1" applyBorder="1" applyAlignment="1">
      <alignment wrapText="1"/>
    </xf>
    <xf numFmtId="0" fontId="2" fillId="0" borderId="0" xfId="0" applyFont="1" applyBorder="1"/>
    <xf numFmtId="0" fontId="27" fillId="0" borderId="0" xfId="0" applyFont="1" applyBorder="1"/>
    <xf numFmtId="0" fontId="0" fillId="0" borderId="1" xfId="0" applyBorder="1"/>
    <xf numFmtId="0" fontId="12" fillId="9" borderId="0" xfId="0" applyFont="1" applyFill="1" applyAlignment="1">
      <alignment horizontal="center"/>
    </xf>
    <xf numFmtId="166" fontId="21" fillId="0" borderId="0" xfId="0" applyNumberFormat="1" applyFont="1" applyAlignment="1">
      <alignment horizontal="left" wrapText="1"/>
    </xf>
    <xf numFmtId="168" fontId="9" fillId="0" borderId="0" xfId="4" applyNumberFormat="1" applyFont="1"/>
    <xf numFmtId="0" fontId="27" fillId="0" borderId="3" xfId="0" applyFont="1" applyBorder="1"/>
    <xf numFmtId="0" fontId="28" fillId="0" borderId="2" xfId="0" applyFont="1" applyBorder="1" applyAlignment="1">
      <alignment horizontal="left" wrapText="1"/>
    </xf>
    <xf numFmtId="0" fontId="28" fillId="0" borderId="0" xfId="0" applyFont="1" applyAlignment="1">
      <alignment wrapText="1"/>
    </xf>
    <xf numFmtId="0" fontId="31" fillId="0" borderId="0" xfId="0" applyFont="1" applyAlignment="1">
      <alignment horizontal="right"/>
    </xf>
    <xf numFmtId="0" fontId="0" fillId="0" borderId="0" xfId="0" applyProtection="1">
      <protection locked="0"/>
    </xf>
    <xf numFmtId="0" fontId="12" fillId="0" borderId="0" xfId="0" quotePrefix="1" applyFont="1"/>
    <xf numFmtId="10" fontId="9" fillId="0" borderId="0" xfId="4" applyNumberFormat="1" applyFont="1"/>
    <xf numFmtId="0" fontId="26" fillId="0" borderId="0" xfId="0" applyFont="1" applyAlignment="1">
      <alignment horizontal="center" vertical="center"/>
    </xf>
    <xf numFmtId="0" fontId="31" fillId="0" borderId="0" xfId="0" applyFont="1" applyAlignment="1">
      <alignment horizontal="center" vertical="center"/>
    </xf>
    <xf numFmtId="0" fontId="28" fillId="0" borderId="2" xfId="0" applyFont="1" applyBorder="1" applyAlignment="1">
      <alignment horizontal="center" vertical="center" wrapText="1"/>
    </xf>
    <xf numFmtId="0" fontId="2" fillId="0" borderId="0" xfId="0" applyFont="1" applyAlignment="1">
      <alignment horizontal="center" vertical="center" wrapText="1"/>
    </xf>
    <xf numFmtId="0" fontId="27" fillId="0" borderId="1" xfId="0" applyFont="1" applyBorder="1" applyAlignment="1">
      <alignment horizontal="center" vertical="center" wrapText="1"/>
    </xf>
    <xf numFmtId="0" fontId="28" fillId="0" borderId="2" xfId="0" applyFont="1" applyBorder="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3" fillId="0" borderId="2"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9" fontId="2" fillId="0" borderId="0" xfId="0" applyNumberFormat="1" applyFont="1" applyAlignment="1">
      <alignment horizontal="center" vertical="center" wrapText="1"/>
    </xf>
    <xf numFmtId="2" fontId="0" fillId="0" borderId="0" xfId="0" applyNumberFormat="1"/>
    <xf numFmtId="9" fontId="27"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1" xfId="0" applyNumberFormat="1" applyFont="1" applyBorder="1" applyAlignment="1">
      <alignment horizontal="center" vertical="center" wrapText="1"/>
    </xf>
    <xf numFmtId="2" fontId="28" fillId="0" borderId="2" xfId="0" applyNumberFormat="1" applyFont="1" applyBorder="1" applyAlignment="1">
      <alignment horizontal="center" vertical="center" wrapText="1"/>
    </xf>
    <xf numFmtId="0" fontId="4" fillId="0" borderId="0" xfId="0" applyFont="1" applyAlignment="1">
      <alignment wrapText="1"/>
    </xf>
    <xf numFmtId="0" fontId="28" fillId="0" borderId="0" xfId="0" applyFont="1" applyBorder="1" applyAlignment="1">
      <alignment horizontal="center" vertical="center" wrapText="1"/>
    </xf>
    <xf numFmtId="0" fontId="26" fillId="0" borderId="0" xfId="0" applyFont="1" applyBorder="1"/>
    <xf numFmtId="0" fontId="4" fillId="0" borderId="0" xfId="0" applyFont="1" applyAlignment="1">
      <alignment horizontal="center" vertical="center" wrapText="1"/>
    </xf>
    <xf numFmtId="169" fontId="28" fillId="0" borderId="2" xfId="0" applyNumberFormat="1" applyFont="1" applyBorder="1" applyAlignment="1">
      <alignment horizontal="center" vertical="center" wrapText="1"/>
    </xf>
    <xf numFmtId="9" fontId="27" fillId="0" borderId="0" xfId="0" applyNumberFormat="1" applyFont="1" applyAlignment="1">
      <alignment horizontal="center" vertical="center"/>
    </xf>
    <xf numFmtId="9" fontId="27" fillId="0" borderId="1" xfId="0" applyNumberFormat="1" applyFont="1" applyBorder="1" applyAlignment="1">
      <alignment horizontal="center" vertical="center"/>
    </xf>
    <xf numFmtId="9" fontId="27"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12" fillId="0" borderId="0" xfId="0" applyFont="1" applyAlignment="1">
      <alignment horizontal="right"/>
    </xf>
    <xf numFmtId="1" fontId="0" fillId="0" borderId="0" xfId="0" applyNumberFormat="1" applyAlignment="1">
      <alignment horizontal="center" vertical="center"/>
    </xf>
    <xf numFmtId="1" fontId="31" fillId="0" borderId="0" xfId="0" applyNumberFormat="1" applyFont="1" applyAlignment="1">
      <alignment horizontal="center" vertical="center"/>
    </xf>
    <xf numFmtId="1" fontId="26" fillId="0" borderId="0" xfId="0" applyNumberFormat="1" applyFont="1" applyAlignment="1">
      <alignment horizontal="center" vertical="center"/>
    </xf>
    <xf numFmtId="1" fontId="4" fillId="0" borderId="0" xfId="0" applyNumberFormat="1" applyFont="1" applyAlignment="1">
      <alignment horizontal="center" vertical="center" wrapText="1"/>
    </xf>
    <xf numFmtId="0" fontId="27" fillId="0" borderId="0" xfId="0" applyFont="1" applyBorder="1" applyAlignment="1">
      <alignment horizontal="center" vertical="center" wrapText="1"/>
    </xf>
    <xf numFmtId="0" fontId="31" fillId="0" borderId="0" xfId="0" applyFont="1" applyAlignment="1">
      <alignment horizontal="center" vertical="center" wrapText="1"/>
    </xf>
    <xf numFmtId="165" fontId="28" fillId="0" borderId="2" xfId="5" applyFont="1" applyBorder="1" applyAlignment="1">
      <alignment horizontal="center" vertical="center" wrapText="1"/>
    </xf>
    <xf numFmtId="165" fontId="4" fillId="0" borderId="0" xfId="5" applyFont="1" applyAlignment="1">
      <alignment horizontal="center" vertical="center" wrapText="1"/>
    </xf>
    <xf numFmtId="165" fontId="2" fillId="0" borderId="0" xfId="5" applyFont="1" applyAlignment="1">
      <alignment horizontal="center" vertical="center" wrapText="1"/>
    </xf>
    <xf numFmtId="165" fontId="2" fillId="0" borderId="1" xfId="5" applyFont="1" applyBorder="1" applyAlignment="1">
      <alignment horizontal="center" vertical="center" wrapText="1"/>
    </xf>
    <xf numFmtId="0" fontId="12" fillId="0" borderId="7" xfId="0" applyFont="1" applyBorder="1" applyAlignment="1">
      <alignment horizontal="center"/>
    </xf>
    <xf numFmtId="0" fontId="0" fillId="0" borderId="7" xfId="0" applyBorder="1"/>
    <xf numFmtId="164" fontId="0" fillId="0" borderId="7" xfId="0" applyNumberFormat="1" applyBorder="1"/>
    <xf numFmtId="165" fontId="31" fillId="0" borderId="0" xfId="5" applyFont="1" applyAlignment="1">
      <alignment horizontal="center" vertical="center"/>
    </xf>
    <xf numFmtId="165" fontId="9" fillId="0" borderId="0" xfId="5" applyFont="1" applyAlignment="1">
      <alignment horizontal="center" vertical="center"/>
    </xf>
    <xf numFmtId="165" fontId="26" fillId="0" borderId="0" xfId="5" applyFont="1" applyAlignment="1">
      <alignment horizontal="center" vertical="center"/>
    </xf>
    <xf numFmtId="0" fontId="10" fillId="0" borderId="0" xfId="2" applyBorder="1" applyAlignment="1" applyProtection="1"/>
    <xf numFmtId="0" fontId="2" fillId="0" borderId="0" xfId="0" applyFont="1" applyFill="1" applyBorder="1"/>
    <xf numFmtId="9" fontId="17" fillId="0" borderId="0" xfId="0" applyNumberFormat="1" applyFont="1"/>
    <xf numFmtId="166" fontId="0" fillId="0" borderId="0" xfId="0" applyNumberFormat="1"/>
    <xf numFmtId="0" fontId="26" fillId="0" borderId="14" xfId="0" applyFont="1" applyBorder="1"/>
    <xf numFmtId="0" fontId="12" fillId="9" borderId="14" xfId="0" applyFont="1" applyFill="1" applyBorder="1" applyAlignment="1">
      <alignment horizontal="center"/>
    </xf>
    <xf numFmtId="0" fontId="2" fillId="0" borderId="14" xfId="0" applyFont="1" applyBorder="1"/>
    <xf numFmtId="0" fontId="27" fillId="0" borderId="14" xfId="0" applyFont="1" applyBorder="1" applyAlignment="1">
      <alignment wrapText="1"/>
    </xf>
    <xf numFmtId="0" fontId="27" fillId="0" borderId="14" xfId="0" applyFont="1" applyBorder="1"/>
    <xf numFmtId="0" fontId="31" fillId="7" borderId="0" xfId="0" applyFont="1" applyFill="1" applyAlignment="1">
      <alignment horizontal="center" vertical="center"/>
    </xf>
    <xf numFmtId="0" fontId="28" fillId="7" borderId="14" xfId="0" applyFont="1" applyFill="1" applyBorder="1" applyAlignment="1">
      <alignment horizontal="left" wrapText="1"/>
    </xf>
    <xf numFmtId="0" fontId="28" fillId="7" borderId="14" xfId="0" applyFont="1" applyFill="1" applyBorder="1"/>
    <xf numFmtId="0" fontId="28" fillId="7" borderId="14" xfId="0" applyFont="1" applyFill="1" applyBorder="1" applyAlignment="1">
      <alignment wrapText="1"/>
    </xf>
    <xf numFmtId="166" fontId="33" fillId="0" borderId="0" xfId="0" applyNumberFormat="1" applyFont="1" applyAlignment="1">
      <alignment horizontal="right" wrapText="1"/>
    </xf>
    <xf numFmtId="0" fontId="21" fillId="0" borderId="0" xfId="6" applyFont="1"/>
    <xf numFmtId="0" fontId="13" fillId="0" borderId="0" xfId="6"/>
    <xf numFmtId="0" fontId="13" fillId="0" borderId="0" xfId="6" applyAlignment="1">
      <alignment horizontal="left" vertical="center"/>
    </xf>
    <xf numFmtId="14" fontId="13" fillId="0" borderId="0" xfId="6" applyNumberFormat="1"/>
    <xf numFmtId="0" fontId="34" fillId="0" borderId="0" xfId="6" applyFont="1"/>
    <xf numFmtId="0" fontId="31" fillId="0" borderId="0" xfId="0" applyFont="1"/>
    <xf numFmtId="0" fontId="21" fillId="6" borderId="7" xfId="0" applyFont="1" applyFill="1" applyBorder="1" applyAlignment="1">
      <alignment horizontal="center" vertical="center"/>
    </xf>
    <xf numFmtId="0" fontId="12" fillId="8" borderId="14" xfId="0" applyFont="1" applyFill="1" applyBorder="1" applyAlignment="1">
      <alignment horizontal="center"/>
    </xf>
    <xf numFmtId="0" fontId="12" fillId="8" borderId="0" xfId="0" applyFont="1" applyFill="1" applyAlignment="1">
      <alignment horizontal="center"/>
    </xf>
    <xf numFmtId="0" fontId="0" fillId="0" borderId="0" xfId="0" applyAlignment="1" applyProtection="1">
      <alignment horizontal="right"/>
      <protection locked="0"/>
    </xf>
    <xf numFmtId="165" fontId="16" fillId="10" borderId="7" xfId="5" applyFont="1" applyFill="1" applyBorder="1"/>
    <xf numFmtId="166" fontId="18" fillId="3" borderId="6" xfId="0" applyNumberFormat="1" applyFont="1" applyFill="1" applyBorder="1"/>
    <xf numFmtId="166" fontId="16" fillId="7" borderId="7" xfId="5" applyNumberFormat="1" applyFont="1" applyFill="1" applyBorder="1"/>
    <xf numFmtId="165" fontId="16" fillId="7" borderId="7" xfId="5" applyFont="1" applyFill="1" applyBorder="1"/>
    <xf numFmtId="166" fontId="16" fillId="7" borderId="7" xfId="0" applyNumberFormat="1" applyFont="1" applyFill="1" applyBorder="1"/>
    <xf numFmtId="166" fontId="20" fillId="7" borderId="7" xfId="0" applyNumberFormat="1" applyFont="1" applyFill="1" applyBorder="1" applyAlignment="1">
      <alignment horizontal="center"/>
    </xf>
    <xf numFmtId="0" fontId="21" fillId="11" borderId="7" xfId="0" applyFont="1" applyFill="1" applyBorder="1" applyAlignment="1">
      <alignment horizontal="center" vertical="center"/>
    </xf>
    <xf numFmtId="167" fontId="21" fillId="11" borderId="7" xfId="5" applyNumberFormat="1" applyFont="1" applyFill="1" applyBorder="1" applyAlignment="1">
      <alignment horizontal="center" vertical="center"/>
    </xf>
    <xf numFmtId="0" fontId="21" fillId="11" borderId="7" xfId="0" applyFont="1" applyFill="1" applyBorder="1" applyAlignment="1">
      <alignment horizontal="center" wrapText="1"/>
    </xf>
    <xf numFmtId="167" fontId="21" fillId="11" borderId="7" xfId="5" applyNumberFormat="1" applyFont="1" applyFill="1" applyBorder="1" applyAlignment="1">
      <alignment horizontal="center" wrapText="1"/>
    </xf>
    <xf numFmtId="0" fontId="21" fillId="11" borderId="7" xfId="0" applyFont="1" applyFill="1" applyBorder="1" applyAlignment="1">
      <alignment horizontal="center"/>
    </xf>
    <xf numFmtId="167" fontId="21" fillId="11" borderId="7" xfId="5" applyNumberFormat="1" applyFont="1" applyFill="1" applyBorder="1" applyAlignment="1">
      <alignment horizontal="center"/>
    </xf>
    <xf numFmtId="0" fontId="18" fillId="0" borderId="9" xfId="0" applyFont="1" applyBorder="1" applyAlignment="1">
      <alignment horizontal="center" vertical="center"/>
    </xf>
    <xf numFmtId="166" fontId="20" fillId="10" borderId="7" xfId="0" applyNumberFormat="1" applyFont="1" applyFill="1" applyBorder="1" applyAlignment="1">
      <alignment horizontal="center"/>
    </xf>
    <xf numFmtId="3" fontId="31" fillId="7" borderId="13" xfId="0" applyNumberFormat="1" applyFont="1" applyFill="1" applyBorder="1" applyAlignment="1">
      <alignment horizontal="center"/>
    </xf>
    <xf numFmtId="3" fontId="31" fillId="7" borderId="14" xfId="0" applyNumberFormat="1" applyFont="1" applyFill="1" applyBorder="1" applyAlignment="1">
      <alignment horizontal="center"/>
    </xf>
    <xf numFmtId="3" fontId="31" fillId="7" borderId="15" xfId="0" applyNumberFormat="1" applyFont="1" applyFill="1" applyBorder="1" applyAlignment="1">
      <alignment horizontal="center"/>
    </xf>
    <xf numFmtId="0" fontId="2" fillId="7" borderId="0" xfId="0" applyFont="1" applyFill="1" applyBorder="1"/>
    <xf numFmtId="0" fontId="2" fillId="7" borderId="1" xfId="0" applyFont="1" applyFill="1" applyBorder="1"/>
    <xf numFmtId="0" fontId="2" fillId="7" borderId="0" xfId="0" applyFont="1" applyFill="1" applyAlignment="1">
      <alignment wrapText="1"/>
    </xf>
    <xf numFmtId="0" fontId="4" fillId="7" borderId="0" xfId="0" applyFont="1" applyFill="1" applyBorder="1" applyAlignment="1">
      <alignment horizontal="center" vertical="center"/>
    </xf>
    <xf numFmtId="0" fontId="27" fillId="7" borderId="1" xfId="0" applyFont="1" applyFill="1" applyBorder="1" applyAlignment="1">
      <alignment wrapText="1"/>
    </xf>
    <xf numFmtId="0" fontId="27" fillId="7" borderId="0" xfId="0" applyFont="1" applyFill="1"/>
    <xf numFmtId="0" fontId="27" fillId="7" borderId="3" xfId="0" applyFont="1" applyFill="1" applyBorder="1"/>
    <xf numFmtId="0" fontId="27" fillId="7" borderId="0" xfId="0" applyFont="1" applyFill="1" applyAlignment="1">
      <alignment wrapText="1"/>
    </xf>
    <xf numFmtId="166" fontId="18" fillId="3" borderId="0" xfId="0" applyNumberFormat="1" applyFont="1" applyFill="1" applyBorder="1"/>
    <xf numFmtId="0" fontId="18" fillId="0" borderId="0" xfId="0" applyFont="1" applyBorder="1" applyAlignment="1">
      <alignment horizontal="center" vertical="center"/>
    </xf>
    <xf numFmtId="0" fontId="0" fillId="3" borderId="0" xfId="0" applyFill="1" applyBorder="1"/>
    <xf numFmtId="0" fontId="13" fillId="0" borderId="0" xfId="6" applyAlignment="1">
      <alignment horizontal="left" vertical="top" wrapText="1"/>
    </xf>
    <xf numFmtId="0" fontId="13" fillId="0" borderId="0" xfId="6" quotePrefix="1" applyAlignment="1">
      <alignment horizontal="left" vertical="top" wrapText="1"/>
    </xf>
    <xf numFmtId="1" fontId="31" fillId="7" borderId="3" xfId="0" applyNumberFormat="1" applyFont="1" applyFill="1" applyBorder="1" applyAlignment="1">
      <alignment horizontal="center"/>
    </xf>
    <xf numFmtId="1" fontId="31" fillId="7" borderId="1" xfId="0" applyNumberFormat="1" applyFont="1" applyFill="1" applyBorder="1" applyAlignment="1">
      <alignment horizontal="center"/>
    </xf>
    <xf numFmtId="0" fontId="32" fillId="0" borderId="0" xfId="0" applyFont="1" applyAlignment="1">
      <alignment horizontal="left"/>
    </xf>
    <xf numFmtId="0" fontId="26" fillId="0" borderId="0" xfId="0" applyFont="1" applyAlignment="1">
      <alignment horizontal="left"/>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1" fontId="31" fillId="7" borderId="13" xfId="0" applyNumberFormat="1" applyFont="1" applyFill="1" applyBorder="1" applyAlignment="1">
      <alignment horizontal="center"/>
    </xf>
    <xf numFmtId="1" fontId="31" fillId="7" borderId="14" xfId="0" applyNumberFormat="1" applyFont="1" applyFill="1" applyBorder="1" applyAlignment="1">
      <alignment horizontal="center"/>
    </xf>
    <xf numFmtId="1" fontId="31" fillId="7" borderId="15" xfId="0" applyNumberFormat="1" applyFont="1" applyFill="1" applyBorder="1" applyAlignment="1">
      <alignment horizontal="center"/>
    </xf>
    <xf numFmtId="0" fontId="21" fillId="0" borderId="12" xfId="0" applyFont="1" applyFill="1" applyBorder="1" applyAlignment="1">
      <alignment horizontal="center" vertical="center" textRotation="90" wrapText="1"/>
    </xf>
    <xf numFmtId="0" fontId="21" fillId="0" borderId="11" xfId="0" applyFont="1" applyFill="1" applyBorder="1" applyAlignment="1">
      <alignment horizontal="center" vertical="center" textRotation="90" wrapText="1"/>
    </xf>
    <xf numFmtId="0" fontId="21" fillId="0" borderId="10" xfId="0" applyFont="1" applyFill="1" applyBorder="1" applyAlignment="1">
      <alignment horizontal="center" vertical="center" textRotation="90" wrapText="1"/>
    </xf>
    <xf numFmtId="0" fontId="21" fillId="0" borderId="12" xfId="0" applyFont="1" applyBorder="1" applyAlignment="1">
      <alignment horizontal="center" vertical="center" textRotation="90" wrapText="1"/>
    </xf>
    <xf numFmtId="0" fontId="21" fillId="0" borderId="11" xfId="0" applyFont="1" applyBorder="1" applyAlignment="1">
      <alignment horizontal="center" vertical="center" textRotation="90" wrapText="1"/>
    </xf>
    <xf numFmtId="0" fontId="0" fillId="0" borderId="16" xfId="0" applyBorder="1" applyAlignment="1">
      <alignment horizontal="center" vertical="center" wrapText="1"/>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8" xfId="0" applyFont="1" applyBorder="1" applyAlignment="1">
      <alignment horizontal="center" vertical="center"/>
    </xf>
    <xf numFmtId="0" fontId="21" fillId="10" borderId="12" xfId="0" applyFont="1" applyFill="1" applyBorder="1" applyAlignment="1">
      <alignment horizontal="center" vertical="center" textRotation="90" wrapText="1"/>
    </xf>
    <xf numFmtId="0" fontId="21" fillId="10" borderId="11" xfId="0" applyFont="1" applyFill="1" applyBorder="1" applyAlignment="1">
      <alignment horizontal="center" vertical="center" textRotation="90" wrapText="1"/>
    </xf>
    <xf numFmtId="0" fontId="21" fillId="10" borderId="10" xfId="0" applyFont="1" applyFill="1" applyBorder="1" applyAlignment="1">
      <alignment horizontal="center" vertical="center" textRotation="90" wrapText="1"/>
    </xf>
  </cellXfs>
  <cellStyles count="7">
    <cellStyle name="20% - Colore 1" xfId="1" builtinId="30"/>
    <cellStyle name="Collegamento ipertestuale" xfId="2" builtinId="8"/>
    <cellStyle name="Normale" xfId="0" builtinId="0"/>
    <cellStyle name="Normale 2" xfId="3" xr:uid="{00000000-0005-0000-0000-000003000000}"/>
    <cellStyle name="Normale 3" xfId="6" xr:uid="{D7D1AB8B-76A8-4D96-A093-35DE497ABBF5}"/>
    <cellStyle name="Percentuale" xfId="4" builtinId="5"/>
    <cellStyle name="Valuta" xfId="5" builtinId="4"/>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0</xdr:rowOff>
    </xdr:from>
    <xdr:to>
      <xdr:col>2</xdr:col>
      <xdr:colOff>638175</xdr:colOff>
      <xdr:row>4</xdr:row>
      <xdr:rowOff>109277</xdr:rowOff>
    </xdr:to>
    <xdr:pic>
      <xdr:nvPicPr>
        <xdr:cNvPr id="2" name="Immagine 1">
          <a:extLst>
            <a:ext uri="{FF2B5EF4-FFF2-40B4-BE49-F238E27FC236}">
              <a16:creationId xmlns:a16="http://schemas.microsoft.com/office/drawing/2014/main" id="{0EA85EEE-B665-440F-8ED8-A356B64A4B17}"/>
            </a:ext>
          </a:extLst>
        </xdr:cNvPr>
        <xdr:cNvPicPr>
          <a:picLocks noChangeAspect="1"/>
        </xdr:cNvPicPr>
      </xdr:nvPicPr>
      <xdr:blipFill>
        <a:blip xmlns:r="http://schemas.openxmlformats.org/officeDocument/2006/relationships" r:embed="rId1"/>
        <a:stretch>
          <a:fillRect/>
        </a:stretch>
      </xdr:blipFill>
      <xdr:spPr>
        <a:xfrm>
          <a:off x="177800" y="0"/>
          <a:ext cx="2574925" cy="909377"/>
        </a:xfrm>
        <a:prstGeom prst="rect">
          <a:avLst/>
        </a:prstGeom>
      </xdr:spPr>
    </xdr:pic>
    <xdr:clientData/>
  </xdr:twoCellAnchor>
  <xdr:twoCellAnchor editAs="oneCell">
    <xdr:from>
      <xdr:col>4</xdr:col>
      <xdr:colOff>663498</xdr:colOff>
      <xdr:row>8</xdr:row>
      <xdr:rowOff>9526</xdr:rowOff>
    </xdr:from>
    <xdr:to>
      <xdr:col>6</xdr:col>
      <xdr:colOff>324408</xdr:colOff>
      <xdr:row>12</xdr:row>
      <xdr:rowOff>47626</xdr:rowOff>
    </xdr:to>
    <xdr:pic>
      <xdr:nvPicPr>
        <xdr:cNvPr id="3" name="Immagine 2">
          <a:extLst>
            <a:ext uri="{FF2B5EF4-FFF2-40B4-BE49-F238E27FC236}">
              <a16:creationId xmlns:a16="http://schemas.microsoft.com/office/drawing/2014/main" id="{6C8B3BCB-E889-48E9-9D70-3508BB2E799B}"/>
            </a:ext>
          </a:extLst>
        </xdr:cNvPr>
        <xdr:cNvPicPr>
          <a:picLocks noChangeAspect="1"/>
        </xdr:cNvPicPr>
      </xdr:nvPicPr>
      <xdr:blipFill>
        <a:blip xmlns:r="http://schemas.openxmlformats.org/officeDocument/2006/relationships" r:embed="rId2"/>
        <a:stretch>
          <a:fillRect/>
        </a:stretch>
      </xdr:blipFill>
      <xdr:spPr>
        <a:xfrm>
          <a:off x="5464098" y="1609726"/>
          <a:ext cx="2346960" cy="838200"/>
        </a:xfrm>
        <a:prstGeom prst="rect">
          <a:avLst/>
        </a:prstGeom>
      </xdr:spPr>
    </xdr:pic>
    <xdr:clientData/>
  </xdr:twoCellAnchor>
  <xdr:twoCellAnchor editAs="oneCell">
    <xdr:from>
      <xdr:col>3</xdr:col>
      <xdr:colOff>0</xdr:colOff>
      <xdr:row>1</xdr:row>
      <xdr:rowOff>0</xdr:rowOff>
    </xdr:from>
    <xdr:to>
      <xdr:col>7</xdr:col>
      <xdr:colOff>133350</xdr:colOff>
      <xdr:row>7</xdr:row>
      <xdr:rowOff>151952</xdr:rowOff>
    </xdr:to>
    <xdr:pic>
      <xdr:nvPicPr>
        <xdr:cNvPr id="4" name="Immagine 3">
          <a:extLst>
            <a:ext uri="{FF2B5EF4-FFF2-40B4-BE49-F238E27FC236}">
              <a16:creationId xmlns:a16="http://schemas.microsoft.com/office/drawing/2014/main" id="{7DC7F21C-769E-403D-8A16-933E8EA327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57575" y="200025"/>
          <a:ext cx="5505450" cy="13521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870856</xdr:colOff>
      <xdr:row>6</xdr:row>
      <xdr:rowOff>0</xdr:rowOff>
    </xdr:from>
    <xdr:to>
      <xdr:col>8</xdr:col>
      <xdr:colOff>667307</xdr:colOff>
      <xdr:row>8</xdr:row>
      <xdr:rowOff>111001</xdr:rowOff>
    </xdr:to>
    <xdr:pic>
      <xdr:nvPicPr>
        <xdr:cNvPr id="2" name="Immagine 1">
          <a:extLst>
            <a:ext uri="{FF2B5EF4-FFF2-40B4-BE49-F238E27FC236}">
              <a16:creationId xmlns:a16="http://schemas.microsoft.com/office/drawing/2014/main" id="{51F9BF61-0024-415F-831E-B78EC7672159}"/>
            </a:ext>
          </a:extLst>
        </xdr:cNvPr>
        <xdr:cNvPicPr>
          <a:picLocks noChangeAspect="1"/>
        </xdr:cNvPicPr>
      </xdr:nvPicPr>
      <xdr:blipFill>
        <a:blip xmlns:r="http://schemas.openxmlformats.org/officeDocument/2006/relationships" r:embed="rId1"/>
        <a:stretch>
          <a:fillRect/>
        </a:stretch>
      </xdr:blipFill>
      <xdr:spPr>
        <a:xfrm>
          <a:off x="9035142" y="1687286"/>
          <a:ext cx="3130201" cy="1117929"/>
        </a:xfrm>
        <a:prstGeom prst="rect">
          <a:avLst/>
        </a:prstGeom>
      </xdr:spPr>
    </xdr:pic>
    <xdr:clientData/>
  </xdr:twoCellAnchor>
  <xdr:twoCellAnchor editAs="oneCell">
    <xdr:from>
      <xdr:col>1</xdr:col>
      <xdr:colOff>0</xdr:colOff>
      <xdr:row>1</xdr:row>
      <xdr:rowOff>0</xdr:rowOff>
    </xdr:from>
    <xdr:to>
      <xdr:col>2</xdr:col>
      <xdr:colOff>3122352</xdr:colOff>
      <xdr:row>5</xdr:row>
      <xdr:rowOff>117699</xdr:rowOff>
    </xdr:to>
    <xdr:pic>
      <xdr:nvPicPr>
        <xdr:cNvPr id="3" name="Immagine 2">
          <a:extLst>
            <a:ext uri="{FF2B5EF4-FFF2-40B4-BE49-F238E27FC236}">
              <a16:creationId xmlns:a16="http://schemas.microsoft.com/office/drawing/2014/main" id="{E171F415-5E2F-4BC0-9427-9D4C88B2DC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43" y="299357"/>
          <a:ext cx="5299495" cy="1301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533956</xdr:colOff>
      <xdr:row>7</xdr:row>
      <xdr:rowOff>1</xdr:rowOff>
    </xdr:from>
    <xdr:to>
      <xdr:col>23</xdr:col>
      <xdr:colOff>746682</xdr:colOff>
      <xdr:row>12</xdr:row>
      <xdr:rowOff>15876</xdr:rowOff>
    </xdr:to>
    <xdr:pic>
      <xdr:nvPicPr>
        <xdr:cNvPr id="3" name="Immagine 2">
          <a:extLst>
            <a:ext uri="{FF2B5EF4-FFF2-40B4-BE49-F238E27FC236}">
              <a16:creationId xmlns:a16="http://schemas.microsoft.com/office/drawing/2014/main" id="{AE911E67-19B7-41DE-846E-FDE56A8BFE47}"/>
            </a:ext>
          </a:extLst>
        </xdr:cNvPr>
        <xdr:cNvPicPr>
          <a:picLocks noChangeAspect="1"/>
        </xdr:cNvPicPr>
      </xdr:nvPicPr>
      <xdr:blipFill>
        <a:blip xmlns:r="http://schemas.openxmlformats.org/officeDocument/2006/relationships" r:embed="rId1"/>
        <a:stretch>
          <a:fillRect/>
        </a:stretch>
      </xdr:blipFill>
      <xdr:spPr>
        <a:xfrm>
          <a:off x="23441581" y="1444626"/>
          <a:ext cx="3467101" cy="1238250"/>
        </a:xfrm>
        <a:prstGeom prst="rect">
          <a:avLst/>
        </a:prstGeom>
      </xdr:spPr>
    </xdr:pic>
    <xdr:clientData/>
  </xdr:twoCellAnchor>
  <xdr:twoCellAnchor editAs="oneCell">
    <xdr:from>
      <xdr:col>1</xdr:col>
      <xdr:colOff>79376</xdr:colOff>
      <xdr:row>1</xdr:row>
      <xdr:rowOff>158750</xdr:rowOff>
    </xdr:from>
    <xdr:to>
      <xdr:col>4</xdr:col>
      <xdr:colOff>155996</xdr:colOff>
      <xdr:row>9</xdr:row>
      <xdr:rowOff>47098</xdr:rowOff>
    </xdr:to>
    <xdr:pic>
      <xdr:nvPicPr>
        <xdr:cNvPr id="4" name="Immagine 3">
          <a:extLst>
            <a:ext uri="{FF2B5EF4-FFF2-40B4-BE49-F238E27FC236}">
              <a16:creationId xmlns:a16="http://schemas.microsoft.com/office/drawing/2014/main" id="{EFB9A522-5ECA-4F65-B562-BD13B2577A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1" y="365125"/>
          <a:ext cx="6267870" cy="15393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179916</xdr:colOff>
      <xdr:row>1</xdr:row>
      <xdr:rowOff>0</xdr:rowOff>
    </xdr:from>
    <xdr:to>
      <xdr:col>25</xdr:col>
      <xdr:colOff>11140</xdr:colOff>
      <xdr:row>5</xdr:row>
      <xdr:rowOff>58407</xdr:rowOff>
    </xdr:to>
    <xdr:pic>
      <xdr:nvPicPr>
        <xdr:cNvPr id="3" name="Immagine 2">
          <a:extLst>
            <a:ext uri="{FF2B5EF4-FFF2-40B4-BE49-F238E27FC236}">
              <a16:creationId xmlns:a16="http://schemas.microsoft.com/office/drawing/2014/main" id="{1951E077-5F92-4E80-9D2A-4FC653329D07}"/>
            </a:ext>
          </a:extLst>
        </xdr:cNvPr>
        <xdr:cNvPicPr>
          <a:picLocks noChangeAspect="1"/>
        </xdr:cNvPicPr>
      </xdr:nvPicPr>
      <xdr:blipFill>
        <a:blip xmlns:r="http://schemas.openxmlformats.org/officeDocument/2006/relationships" r:embed="rId1"/>
        <a:stretch>
          <a:fillRect/>
        </a:stretch>
      </xdr:blipFill>
      <xdr:spPr>
        <a:xfrm>
          <a:off x="7736416" y="190500"/>
          <a:ext cx="2297141" cy="820407"/>
        </a:xfrm>
        <a:prstGeom prst="rect">
          <a:avLst/>
        </a:prstGeom>
      </xdr:spPr>
    </xdr:pic>
    <xdr:clientData/>
  </xdr:twoCellAnchor>
  <xdr:twoCellAnchor editAs="oneCell">
    <xdr:from>
      <xdr:col>1</xdr:col>
      <xdr:colOff>0</xdr:colOff>
      <xdr:row>1</xdr:row>
      <xdr:rowOff>0</xdr:rowOff>
    </xdr:from>
    <xdr:to>
      <xdr:col>6</xdr:col>
      <xdr:colOff>166579</xdr:colOff>
      <xdr:row>7</xdr:row>
      <xdr:rowOff>52688</xdr:rowOff>
    </xdr:to>
    <xdr:pic>
      <xdr:nvPicPr>
        <xdr:cNvPr id="4" name="Immagine 3">
          <a:extLst>
            <a:ext uri="{FF2B5EF4-FFF2-40B4-BE49-F238E27FC236}">
              <a16:creationId xmlns:a16="http://schemas.microsoft.com/office/drawing/2014/main" id="{096327BB-5779-49CD-91B2-66A97D32CB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667" y="190500"/>
          <a:ext cx="5299495" cy="13015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31749</xdr:colOff>
      <xdr:row>2</xdr:row>
      <xdr:rowOff>0</xdr:rowOff>
    </xdr:from>
    <xdr:to>
      <xdr:col>21</xdr:col>
      <xdr:colOff>572057</xdr:colOff>
      <xdr:row>6</xdr:row>
      <xdr:rowOff>160461</xdr:rowOff>
    </xdr:to>
    <xdr:pic>
      <xdr:nvPicPr>
        <xdr:cNvPr id="2" name="Immagine 1">
          <a:extLst>
            <a:ext uri="{FF2B5EF4-FFF2-40B4-BE49-F238E27FC236}">
              <a16:creationId xmlns:a16="http://schemas.microsoft.com/office/drawing/2014/main" id="{20844876-83EB-420E-8F17-974DE7BB465A}"/>
            </a:ext>
          </a:extLst>
        </xdr:cNvPr>
        <xdr:cNvPicPr>
          <a:picLocks noChangeAspect="1"/>
        </xdr:cNvPicPr>
      </xdr:nvPicPr>
      <xdr:blipFill>
        <a:blip xmlns:r="http://schemas.openxmlformats.org/officeDocument/2006/relationships" r:embed="rId1"/>
        <a:stretch>
          <a:fillRect/>
        </a:stretch>
      </xdr:blipFill>
      <xdr:spPr>
        <a:xfrm>
          <a:off x="7143749" y="381000"/>
          <a:ext cx="2582891" cy="922461"/>
        </a:xfrm>
        <a:prstGeom prst="rect">
          <a:avLst/>
        </a:prstGeom>
      </xdr:spPr>
    </xdr:pic>
    <xdr:clientData/>
  </xdr:twoCellAnchor>
  <xdr:twoCellAnchor editAs="oneCell">
    <xdr:from>
      <xdr:col>1</xdr:col>
      <xdr:colOff>0</xdr:colOff>
      <xdr:row>1</xdr:row>
      <xdr:rowOff>0</xdr:rowOff>
    </xdr:from>
    <xdr:to>
      <xdr:col>6</xdr:col>
      <xdr:colOff>166579</xdr:colOff>
      <xdr:row>7</xdr:row>
      <xdr:rowOff>52688</xdr:rowOff>
    </xdr:to>
    <xdr:pic>
      <xdr:nvPicPr>
        <xdr:cNvPr id="3" name="Immagine 2">
          <a:extLst>
            <a:ext uri="{FF2B5EF4-FFF2-40B4-BE49-F238E27FC236}">
              <a16:creationId xmlns:a16="http://schemas.microsoft.com/office/drawing/2014/main" id="{493C4742-091A-44F8-BCF5-EED8F02233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667" y="190500"/>
          <a:ext cx="5299495" cy="13015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253999</xdr:colOff>
      <xdr:row>1</xdr:row>
      <xdr:rowOff>116419</xdr:rowOff>
    </xdr:from>
    <xdr:to>
      <xdr:col>12</xdr:col>
      <xdr:colOff>74640</xdr:colOff>
      <xdr:row>6</xdr:row>
      <xdr:rowOff>78821</xdr:rowOff>
    </xdr:to>
    <xdr:pic>
      <xdr:nvPicPr>
        <xdr:cNvPr id="2" name="Immagine 1">
          <a:extLst>
            <a:ext uri="{FF2B5EF4-FFF2-40B4-BE49-F238E27FC236}">
              <a16:creationId xmlns:a16="http://schemas.microsoft.com/office/drawing/2014/main" id="{0E4B6C67-5144-46EF-9702-D47DA8827A52}"/>
            </a:ext>
          </a:extLst>
        </xdr:cNvPr>
        <xdr:cNvPicPr>
          <a:picLocks noChangeAspect="1"/>
        </xdr:cNvPicPr>
      </xdr:nvPicPr>
      <xdr:blipFill>
        <a:blip xmlns:r="http://schemas.openxmlformats.org/officeDocument/2006/relationships" r:embed="rId1"/>
        <a:stretch>
          <a:fillRect/>
        </a:stretch>
      </xdr:blipFill>
      <xdr:spPr>
        <a:xfrm>
          <a:off x="6455832" y="306919"/>
          <a:ext cx="2561725" cy="914902"/>
        </a:xfrm>
        <a:prstGeom prst="rect">
          <a:avLst/>
        </a:prstGeom>
      </xdr:spPr>
    </xdr:pic>
    <xdr:clientData/>
  </xdr:twoCellAnchor>
  <xdr:twoCellAnchor editAs="oneCell">
    <xdr:from>
      <xdr:col>1</xdr:col>
      <xdr:colOff>0</xdr:colOff>
      <xdr:row>1</xdr:row>
      <xdr:rowOff>0</xdr:rowOff>
    </xdr:from>
    <xdr:to>
      <xdr:col>4</xdr:col>
      <xdr:colOff>230079</xdr:colOff>
      <xdr:row>7</xdr:row>
      <xdr:rowOff>158521</xdr:rowOff>
    </xdr:to>
    <xdr:pic>
      <xdr:nvPicPr>
        <xdr:cNvPr id="3" name="Immagine 2">
          <a:extLst>
            <a:ext uri="{FF2B5EF4-FFF2-40B4-BE49-F238E27FC236}">
              <a16:creationId xmlns:a16="http://schemas.microsoft.com/office/drawing/2014/main" id="{C475A14B-01FE-4E1D-9D97-5A935F9641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667" y="190500"/>
          <a:ext cx="5299495" cy="130152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BDAB-E7A6-4171-8C35-488E2A00724C}">
  <dimension ref="A9:H29"/>
  <sheetViews>
    <sheetView tabSelected="1" zoomScaleNormal="100" workbookViewId="0">
      <selection activeCell="G11" sqref="G11"/>
    </sheetView>
  </sheetViews>
  <sheetFormatPr defaultColWidth="11.5703125" defaultRowHeight="15.75" x14ac:dyDescent="0.25"/>
  <cols>
    <col min="1" max="1" width="11.5703125" style="148"/>
    <col min="2" max="8" width="20.140625" style="148" customWidth="1"/>
    <col min="9" max="16384" width="11.5703125" style="148"/>
  </cols>
  <sheetData>
    <row r="9" spans="1:2" x14ac:dyDescent="0.25">
      <c r="A9" s="147" t="s">
        <v>77</v>
      </c>
    </row>
    <row r="10" spans="1:2" x14ac:dyDescent="0.25">
      <c r="A10" s="147" t="s">
        <v>135</v>
      </c>
    </row>
    <row r="11" spans="1:2" x14ac:dyDescent="0.25">
      <c r="A11" s="147"/>
    </row>
    <row r="12" spans="1:2" x14ac:dyDescent="0.25">
      <c r="A12" s="149" t="s">
        <v>128</v>
      </c>
    </row>
    <row r="14" spans="1:2" x14ac:dyDescent="0.25">
      <c r="A14" s="148" t="s">
        <v>78</v>
      </c>
      <c r="B14" s="150">
        <v>44156</v>
      </c>
    </row>
    <row r="17" spans="1:8" x14ac:dyDescent="0.25">
      <c r="A17" s="151" t="s">
        <v>79</v>
      </c>
    </row>
    <row r="18" spans="1:8" x14ac:dyDescent="0.25">
      <c r="A18" s="147" t="s">
        <v>80</v>
      </c>
    </row>
    <row r="19" spans="1:8" ht="112.5" customHeight="1" x14ac:dyDescent="0.25">
      <c r="B19" s="185" t="s">
        <v>127</v>
      </c>
      <c r="C19" s="185"/>
      <c r="D19" s="185"/>
      <c r="E19" s="185"/>
      <c r="F19" s="185"/>
      <c r="G19" s="185"/>
      <c r="H19" s="185"/>
    </row>
    <row r="20" spans="1:8" x14ac:dyDescent="0.25">
      <c r="A20" s="147" t="s">
        <v>115</v>
      </c>
    </row>
    <row r="21" spans="1:8" ht="81.95" customHeight="1" x14ac:dyDescent="0.25">
      <c r="B21" s="185" t="s">
        <v>122</v>
      </c>
      <c r="C21" s="185"/>
      <c r="D21" s="185"/>
      <c r="E21" s="185"/>
      <c r="F21" s="185"/>
      <c r="G21" s="185"/>
      <c r="H21" s="185"/>
    </row>
    <row r="22" spans="1:8" x14ac:dyDescent="0.25">
      <c r="A22" s="147" t="s">
        <v>118</v>
      </c>
    </row>
    <row r="23" spans="1:8" ht="56.1" customHeight="1" x14ac:dyDescent="0.25">
      <c r="B23" s="186" t="s">
        <v>119</v>
      </c>
      <c r="C23" s="185"/>
      <c r="D23" s="185"/>
      <c r="E23" s="185"/>
      <c r="F23" s="185"/>
      <c r="G23" s="185"/>
      <c r="H23" s="185"/>
    </row>
    <row r="24" spans="1:8" x14ac:dyDescent="0.25">
      <c r="A24" s="147" t="s">
        <v>116</v>
      </c>
    </row>
    <row r="25" spans="1:8" ht="79.5" customHeight="1" x14ac:dyDescent="0.25">
      <c r="B25" s="185" t="s">
        <v>121</v>
      </c>
      <c r="C25" s="185"/>
      <c r="D25" s="185"/>
      <c r="E25" s="185"/>
      <c r="F25" s="185"/>
      <c r="G25" s="185"/>
      <c r="H25" s="185"/>
    </row>
    <row r="26" spans="1:8" x14ac:dyDescent="0.25">
      <c r="A26" s="147" t="s">
        <v>123</v>
      </c>
    </row>
    <row r="27" spans="1:8" ht="66" customHeight="1" x14ac:dyDescent="0.25">
      <c r="B27" s="185" t="s">
        <v>125</v>
      </c>
      <c r="C27" s="185"/>
      <c r="D27" s="185"/>
      <c r="E27" s="185"/>
      <c r="F27" s="185"/>
      <c r="G27" s="185"/>
      <c r="H27" s="185"/>
    </row>
    <row r="28" spans="1:8" x14ac:dyDescent="0.25">
      <c r="A28" s="147" t="s">
        <v>124</v>
      </c>
    </row>
    <row r="29" spans="1:8" ht="66.599999999999994" customHeight="1" x14ac:dyDescent="0.25">
      <c r="B29" s="185" t="s">
        <v>126</v>
      </c>
      <c r="C29" s="185"/>
      <c r="D29" s="185"/>
      <c r="E29" s="185"/>
      <c r="F29" s="185"/>
      <c r="G29" s="185"/>
      <c r="H29" s="185"/>
    </row>
  </sheetData>
  <mergeCells count="6">
    <mergeCell ref="B29:H29"/>
    <mergeCell ref="B19:H19"/>
    <mergeCell ref="B21:H21"/>
    <mergeCell ref="B23:H23"/>
    <mergeCell ref="B25:H25"/>
    <mergeCell ref="B27:H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42"/>
  <sheetViews>
    <sheetView topLeftCell="B1" zoomScale="70" zoomScaleNormal="70" workbookViewId="0">
      <pane xSplit="3" topLeftCell="E1" activePane="topRight" state="frozen"/>
      <selection activeCell="B52" sqref="B52"/>
      <selection pane="topRight" activeCell="B2" sqref="B2"/>
    </sheetView>
  </sheetViews>
  <sheetFormatPr defaultColWidth="8.85546875" defaultRowHeight="15.75" x14ac:dyDescent="0.25"/>
  <cols>
    <col min="1" max="1" width="4.140625" customWidth="1"/>
    <col min="2" max="2" width="32.5703125" style="3" bestFit="1" customWidth="1"/>
    <col min="3" max="3" width="53.42578125" style="2" bestFit="1" customWidth="1"/>
    <col min="4" max="4" width="7" customWidth="1"/>
    <col min="5" max="5" width="2.5703125" bestFit="1" customWidth="1"/>
    <col min="6" max="7" width="22.5703125" customWidth="1"/>
    <col min="8" max="8" width="27.42578125" bestFit="1" customWidth="1"/>
    <col min="9" max="11" width="17.42578125" customWidth="1"/>
    <col min="12" max="12" width="2.5703125" bestFit="1" customWidth="1"/>
    <col min="13" max="13" width="31.140625" bestFit="1" customWidth="1"/>
    <col min="14" max="14" width="33.140625" bestFit="1" customWidth="1"/>
    <col min="15" max="15" width="2.5703125" bestFit="1" customWidth="1"/>
  </cols>
  <sheetData>
    <row r="1" spans="2:5" ht="24" customHeight="1" x14ac:dyDescent="0.25"/>
    <row r="2" spans="2:5" ht="26.25" customHeight="1" x14ac:dyDescent="0.25"/>
    <row r="3" spans="2:5" ht="27.75" customHeight="1" x14ac:dyDescent="0.25"/>
    <row r="4" spans="2:5" ht="22.5" customHeight="1" x14ac:dyDescent="0.25"/>
    <row r="7" spans="2:5" s="54" customFormat="1" ht="26.25" x14ac:dyDescent="0.4">
      <c r="B7" s="55" t="s">
        <v>12</v>
      </c>
      <c r="C7" s="2"/>
      <c r="E7"/>
    </row>
    <row r="8" spans="2:5" s="54" customFormat="1" ht="52.5" x14ac:dyDescent="0.4">
      <c r="B8" s="55" t="s">
        <v>84</v>
      </c>
      <c r="C8" s="2"/>
      <c r="E8"/>
    </row>
    <row r="9" spans="2:5" s="54" customFormat="1" ht="26.25" x14ac:dyDescent="0.4">
      <c r="B9" s="55" t="s">
        <v>69</v>
      </c>
      <c r="C9" s="133"/>
      <c r="E9"/>
    </row>
    <row r="10" spans="2:5" ht="21" x14ac:dyDescent="0.35">
      <c r="B10" s="53"/>
      <c r="D10" s="11"/>
    </row>
    <row r="11" spans="2:5" ht="21.75" thickBot="1" x14ac:dyDescent="0.4">
      <c r="B11" s="53"/>
      <c r="D11" s="11"/>
    </row>
    <row r="12" spans="2:5" ht="21" x14ac:dyDescent="0.35">
      <c r="B12" s="52"/>
      <c r="C12" s="51"/>
      <c r="D12" s="50"/>
    </row>
    <row r="13" spans="2:5" ht="21" x14ac:dyDescent="0.35">
      <c r="B13" s="47"/>
      <c r="C13" s="49"/>
      <c r="D13" s="48"/>
    </row>
    <row r="14" spans="2:5" ht="21" x14ac:dyDescent="0.35">
      <c r="B14" s="47" t="s">
        <v>11</v>
      </c>
      <c r="C14" s="46" t="e">
        <f>#REF!+#REF!</f>
        <v>#REF!</v>
      </c>
      <c r="D14" s="45"/>
    </row>
    <row r="15" spans="2:5" ht="21.75" thickBot="1" x14ac:dyDescent="0.4">
      <c r="B15" s="44" t="s">
        <v>10</v>
      </c>
      <c r="C15" s="43" t="e">
        <f>#REF!+#REF!</f>
        <v>#REF!</v>
      </c>
      <c r="D15" s="42"/>
    </row>
    <row r="16" spans="2:5" x14ac:dyDescent="0.25">
      <c r="B16" s="29"/>
      <c r="C16" s="35"/>
      <c r="D16" s="8"/>
    </row>
    <row r="17" spans="2:15" s="38" customFormat="1" ht="21" x14ac:dyDescent="0.35">
      <c r="B17" s="41"/>
      <c r="C17" s="40"/>
      <c r="D17" s="39"/>
      <c r="E17" s="38" t="s">
        <v>18</v>
      </c>
      <c r="L17" s="38" t="s">
        <v>18</v>
      </c>
      <c r="O17" s="38" t="s">
        <v>18</v>
      </c>
    </row>
    <row r="18" spans="2:15" x14ac:dyDescent="0.25">
      <c r="B18" s="29"/>
      <c r="C18" s="35"/>
      <c r="D18" s="8"/>
      <c r="F18" s="163" t="s">
        <v>9</v>
      </c>
      <c r="G18" s="164" t="s">
        <v>8</v>
      </c>
      <c r="H18" s="163" t="s">
        <v>7</v>
      </c>
      <c r="I18" s="163" t="s">
        <v>35</v>
      </c>
      <c r="J18" s="163" t="s">
        <v>129</v>
      </c>
      <c r="K18" s="163" t="s">
        <v>130</v>
      </c>
      <c r="M18" s="153" t="s">
        <v>81</v>
      </c>
      <c r="N18" s="153" t="s">
        <v>82</v>
      </c>
      <c r="O18" t="s">
        <v>120</v>
      </c>
    </row>
    <row r="19" spans="2:15" s="3" customFormat="1" ht="31.5" x14ac:dyDescent="0.25">
      <c r="B19" s="29"/>
      <c r="C19" s="35"/>
      <c r="D19" s="34"/>
      <c r="F19" s="165" t="s">
        <v>6</v>
      </c>
      <c r="G19" s="166" t="s">
        <v>5</v>
      </c>
      <c r="H19" s="165" t="s">
        <v>4</v>
      </c>
      <c r="I19" s="165" t="s">
        <v>36</v>
      </c>
      <c r="J19" s="165" t="s">
        <v>132</v>
      </c>
      <c r="K19" s="165" t="s">
        <v>131</v>
      </c>
      <c r="M19" s="31" t="s">
        <v>3</v>
      </c>
      <c r="N19" s="31" t="s">
        <v>2</v>
      </c>
    </row>
    <row r="20" spans="2:15" ht="21" x14ac:dyDescent="0.35">
      <c r="B20" s="29"/>
      <c r="C20" s="26" t="s">
        <v>73</v>
      </c>
      <c r="D20" s="30"/>
      <c r="F20" s="159"/>
      <c r="G20" s="160"/>
      <c r="H20" s="160"/>
      <c r="I20" s="157">
        <f>F20*0.15</f>
        <v>0</v>
      </c>
      <c r="J20" s="160"/>
      <c r="K20" s="160"/>
      <c r="M20" s="159"/>
      <c r="N20" s="161"/>
    </row>
    <row r="21" spans="2:15" ht="21" x14ac:dyDescent="0.35">
      <c r="B21" s="29"/>
      <c r="C21" s="26" t="s">
        <v>74</v>
      </c>
      <c r="D21" s="30"/>
      <c r="F21" s="159"/>
      <c r="G21" s="160"/>
      <c r="H21" s="160"/>
      <c r="I21" s="157">
        <f>F21*0.15</f>
        <v>0</v>
      </c>
      <c r="J21" s="160"/>
      <c r="K21" s="160"/>
      <c r="M21" s="159"/>
      <c r="N21" s="161"/>
    </row>
    <row r="22" spans="2:15" ht="21" x14ac:dyDescent="0.35">
      <c r="B22" s="29"/>
      <c r="C22" s="26" t="s">
        <v>75</v>
      </c>
      <c r="D22" s="28"/>
      <c r="F22" s="159"/>
      <c r="G22" s="160"/>
      <c r="H22" s="160"/>
      <c r="I22" s="157">
        <f>F22*0.15</f>
        <v>0</v>
      </c>
      <c r="J22" s="160"/>
      <c r="K22" s="160"/>
      <c r="M22" s="159"/>
      <c r="N22" s="161"/>
    </row>
    <row r="23" spans="2:15" s="7" customFormat="1" ht="21" x14ac:dyDescent="0.35">
      <c r="B23" s="27"/>
      <c r="C23" s="26" t="s">
        <v>76</v>
      </c>
      <c r="D23" s="10"/>
      <c r="E23"/>
      <c r="F23" s="159"/>
      <c r="G23" s="160"/>
      <c r="H23" s="160"/>
      <c r="I23" s="157">
        <f>F23*0.15</f>
        <v>0</v>
      </c>
      <c r="J23" s="160"/>
      <c r="K23" s="160"/>
      <c r="M23" s="159"/>
      <c r="N23" s="161"/>
    </row>
    <row r="24" spans="2:15" s="7" customFormat="1" ht="21" x14ac:dyDescent="0.35">
      <c r="B24" s="27"/>
      <c r="C24" s="26"/>
      <c r="D24" s="10"/>
      <c r="E24"/>
      <c r="F24" s="159"/>
      <c r="G24" s="160"/>
      <c r="H24" s="160"/>
      <c r="I24" s="157">
        <f>F24*0.15</f>
        <v>0</v>
      </c>
      <c r="J24" s="160"/>
      <c r="K24" s="160"/>
      <c r="M24" s="159"/>
      <c r="N24" s="161"/>
    </row>
    <row r="25" spans="2:15" s="21" customFormat="1" ht="18.75" x14ac:dyDescent="0.3">
      <c r="C25" s="1"/>
      <c r="D25" s="24" t="s">
        <v>1</v>
      </c>
      <c r="F25" s="22">
        <v>0</v>
      </c>
      <c r="G25" s="22">
        <f>SUM(G20:G24)</f>
        <v>0</v>
      </c>
      <c r="H25" s="22">
        <f>SUM(H20:H24)</f>
        <v>0</v>
      </c>
      <c r="I25" s="22">
        <f>I20+I21+I22+I23+I24</f>
        <v>0</v>
      </c>
      <c r="J25" s="22">
        <f>SUM(J20:J24)</f>
        <v>0</v>
      </c>
      <c r="K25" s="22">
        <f>SUM(K20:K24)</f>
        <v>0</v>
      </c>
      <c r="M25" s="22">
        <f>M20+M21+M22+M23+M24</f>
        <v>0</v>
      </c>
      <c r="N25" s="22">
        <f>N20+N21+N22+N23+N24</f>
        <v>0</v>
      </c>
      <c r="O25" s="7"/>
    </row>
    <row r="26" spans="2:15" s="21" customFormat="1" ht="19.5" thickBot="1" x14ac:dyDescent="0.35">
      <c r="C26" s="1"/>
      <c r="M26" s="135">
        <f>IFERROR(M25/N27,0)</f>
        <v>0</v>
      </c>
      <c r="N26" s="135">
        <f>IFERROR(N25/N27,0)</f>
        <v>0</v>
      </c>
    </row>
    <row r="27" spans="2:15" ht="19.5" thickBot="1" x14ac:dyDescent="0.35">
      <c r="B27"/>
      <c r="C27" s="80" t="s">
        <v>37</v>
      </c>
      <c r="D27" s="24"/>
      <c r="E27" s="21"/>
      <c r="H27" s="22">
        <f>SUM(F25:K25)</f>
        <v>0</v>
      </c>
      <c r="I27" s="169" t="s">
        <v>117</v>
      </c>
      <c r="J27" s="183"/>
      <c r="K27" s="183"/>
      <c r="M27" s="136"/>
      <c r="N27" s="22">
        <f>M25+N25</f>
        <v>0</v>
      </c>
    </row>
    <row r="28" spans="2:15" ht="18.75" x14ac:dyDescent="0.3">
      <c r="B28"/>
      <c r="C28" s="80" t="s">
        <v>55</v>
      </c>
      <c r="D28" s="24"/>
      <c r="E28" s="21"/>
      <c r="H28" s="22">
        <v>100000</v>
      </c>
      <c r="I28" s="158">
        <f>N27-H27</f>
        <v>0</v>
      </c>
      <c r="J28" s="182"/>
      <c r="K28" s="182"/>
      <c r="M28" s="136"/>
      <c r="N28" s="136"/>
    </row>
    <row r="29" spans="2:15" s="7" customFormat="1" ht="18.75" x14ac:dyDescent="0.3">
      <c r="B29" s="20"/>
      <c r="C29" s="80"/>
      <c r="D29" s="10"/>
      <c r="E29"/>
      <c r="F29" s="10"/>
      <c r="G29" s="10"/>
      <c r="H29" s="22"/>
      <c r="I29" s="81"/>
      <c r="J29" s="81"/>
      <c r="K29" s="81"/>
    </row>
    <row r="30" spans="2:15" s="7" customFormat="1" ht="18.75" x14ac:dyDescent="0.3">
      <c r="B30" s="20"/>
      <c r="C30" s="80"/>
      <c r="D30" s="10"/>
      <c r="E30"/>
      <c r="F30" s="10"/>
      <c r="G30" s="10"/>
      <c r="H30" s="22"/>
      <c r="I30" s="81"/>
      <c r="J30" s="81"/>
      <c r="K30" s="81"/>
    </row>
    <row r="31" spans="2:15" s="7" customFormat="1" ht="18.75" x14ac:dyDescent="0.3">
      <c r="B31" s="20"/>
      <c r="C31" s="80"/>
      <c r="D31" s="10"/>
      <c r="E31"/>
      <c r="F31" s="10"/>
      <c r="G31" s="10"/>
      <c r="H31" s="22"/>
      <c r="I31" s="81"/>
      <c r="J31" s="81"/>
      <c r="K31" s="81"/>
    </row>
    <row r="32" spans="2:15" s="7" customFormat="1" ht="19.5" thickBot="1" x14ac:dyDescent="0.35">
      <c r="B32" s="20"/>
      <c r="C32" s="146" t="s">
        <v>70</v>
      </c>
      <c r="D32" s="10"/>
      <c r="E32"/>
      <c r="F32" s="10"/>
      <c r="G32" s="10"/>
      <c r="H32" s="22">
        <v>80000</v>
      </c>
      <c r="I32" s="81"/>
      <c r="J32" s="81"/>
      <c r="K32" s="81"/>
    </row>
    <row r="33" spans="2:11" x14ac:dyDescent="0.25">
      <c r="B33" s="19" t="s">
        <v>0</v>
      </c>
      <c r="C33" s="18"/>
      <c r="D33" s="16"/>
      <c r="E33" s="17"/>
      <c r="F33" s="16"/>
      <c r="G33" s="16"/>
    </row>
    <row r="34" spans="2:11" ht="16.5" thickBot="1" x14ac:dyDescent="0.3">
      <c r="B34" s="15"/>
      <c r="C34" s="14"/>
      <c r="D34" s="12"/>
      <c r="E34" s="13"/>
      <c r="F34" s="12"/>
      <c r="G34" s="12"/>
    </row>
    <row r="35" spans="2:11" x14ac:dyDescent="0.25">
      <c r="I35" s="7"/>
      <c r="J35" s="7"/>
      <c r="K35" s="7"/>
    </row>
    <row r="36" spans="2:11" x14ac:dyDescent="0.25">
      <c r="I36" s="7"/>
      <c r="J36" s="7"/>
      <c r="K36" s="7"/>
    </row>
    <row r="37" spans="2:11" x14ac:dyDescent="0.25">
      <c r="I37" s="7"/>
      <c r="J37" s="7"/>
      <c r="K37" s="7"/>
    </row>
    <row r="38" spans="2:11" x14ac:dyDescent="0.25">
      <c r="I38" s="7"/>
      <c r="J38" s="7"/>
      <c r="K38" s="7"/>
    </row>
    <row r="39" spans="2:11" x14ac:dyDescent="0.25">
      <c r="I39" s="7"/>
      <c r="J39" s="7"/>
      <c r="K39" s="7"/>
    </row>
    <row r="40" spans="2:11" x14ac:dyDescent="0.25">
      <c r="I40" s="7"/>
      <c r="J40" s="7"/>
      <c r="K40" s="7"/>
    </row>
    <row r="41" spans="2:11" x14ac:dyDescent="0.25">
      <c r="I41" s="7"/>
      <c r="J41" s="7"/>
      <c r="K41" s="7"/>
    </row>
    <row r="42" spans="2:11" x14ac:dyDescent="0.25">
      <c r="I42" s="7"/>
      <c r="J42" s="7"/>
      <c r="K42" s="7"/>
    </row>
    <row r="43" spans="2:11" x14ac:dyDescent="0.25">
      <c r="I43" s="7"/>
      <c r="J43" s="7"/>
      <c r="K43" s="7"/>
    </row>
    <row r="44" spans="2:11" x14ac:dyDescent="0.25">
      <c r="I44" s="7"/>
      <c r="J44" s="7"/>
      <c r="K44" s="7"/>
    </row>
    <row r="45" spans="2:11" x14ac:dyDescent="0.25">
      <c r="I45" s="7"/>
      <c r="J45" s="7"/>
      <c r="K45" s="7"/>
    </row>
    <row r="46" spans="2:11" x14ac:dyDescent="0.25">
      <c r="I46" s="7"/>
      <c r="J46" s="7"/>
      <c r="K46" s="7"/>
    </row>
    <row r="47" spans="2:11" x14ac:dyDescent="0.25">
      <c r="I47" s="7"/>
      <c r="J47" s="7"/>
      <c r="K47" s="7"/>
    </row>
    <row r="48" spans="2:11" x14ac:dyDescent="0.25">
      <c r="I48" s="7"/>
      <c r="J48" s="7"/>
      <c r="K48" s="7"/>
    </row>
    <row r="49" spans="9:11" x14ac:dyDescent="0.25">
      <c r="I49" s="10"/>
      <c r="J49" s="10"/>
      <c r="K49" s="10"/>
    </row>
    <row r="50" spans="9:11" x14ac:dyDescent="0.25">
      <c r="I50" s="10"/>
      <c r="J50" s="10"/>
      <c r="K50" s="10"/>
    </row>
    <row r="51" spans="9:11" x14ac:dyDescent="0.25">
      <c r="I51" s="10"/>
      <c r="J51" s="10"/>
      <c r="K51" s="10"/>
    </row>
    <row r="52" spans="9:11" x14ac:dyDescent="0.25">
      <c r="I52" s="10"/>
      <c r="J52" s="10"/>
      <c r="K52" s="10"/>
    </row>
    <row r="53" spans="9:11" x14ac:dyDescent="0.25">
      <c r="I53" s="10"/>
      <c r="J53" s="10"/>
      <c r="K53" s="10"/>
    </row>
    <row r="64" spans="9:11" x14ac:dyDescent="0.25">
      <c r="I64" s="7"/>
      <c r="J64" s="7"/>
      <c r="K64" s="7"/>
    </row>
    <row r="65" spans="9:11" x14ac:dyDescent="0.25">
      <c r="I65" s="7"/>
      <c r="J65" s="7"/>
      <c r="K65" s="7"/>
    </row>
    <row r="66" spans="9:11" x14ac:dyDescent="0.25">
      <c r="I66" s="7"/>
      <c r="J66" s="7"/>
      <c r="K66" s="7"/>
    </row>
    <row r="67" spans="9:11" x14ac:dyDescent="0.25">
      <c r="I67" s="7"/>
      <c r="J67" s="7"/>
      <c r="K67" s="7"/>
    </row>
    <row r="68" spans="9:11" x14ac:dyDescent="0.25">
      <c r="I68" s="7"/>
      <c r="J68" s="7"/>
      <c r="K68" s="7"/>
    </row>
    <row r="69" spans="9:11" x14ac:dyDescent="0.25">
      <c r="I69" s="7"/>
      <c r="J69" s="7"/>
      <c r="K69" s="7"/>
    </row>
    <row r="70" spans="9:11" x14ac:dyDescent="0.25">
      <c r="I70" s="7"/>
      <c r="J70" s="7"/>
      <c r="K70" s="7"/>
    </row>
    <row r="71" spans="9:11" x14ac:dyDescent="0.25">
      <c r="I71" s="7"/>
      <c r="J71" s="7"/>
      <c r="K71" s="7"/>
    </row>
    <row r="72" spans="9:11" x14ac:dyDescent="0.25">
      <c r="I72" s="7"/>
      <c r="J72" s="7"/>
      <c r="K72" s="7"/>
    </row>
    <row r="73" spans="9:11" x14ac:dyDescent="0.25">
      <c r="I73" s="7"/>
      <c r="J73" s="7"/>
      <c r="K73" s="7"/>
    </row>
    <row r="74" spans="9:11" x14ac:dyDescent="0.25">
      <c r="I74" s="7"/>
      <c r="J74" s="7"/>
      <c r="K74" s="7"/>
    </row>
    <row r="75" spans="9:11" x14ac:dyDescent="0.25">
      <c r="I75" s="7"/>
      <c r="J75" s="7"/>
      <c r="K75" s="7"/>
    </row>
    <row r="76" spans="9:11" x14ac:dyDescent="0.25">
      <c r="I76" s="7"/>
      <c r="J76" s="7"/>
      <c r="K76" s="7"/>
    </row>
    <row r="77" spans="9:11" x14ac:dyDescent="0.25">
      <c r="I77" s="7"/>
      <c r="J77" s="7"/>
      <c r="K77" s="7"/>
    </row>
    <row r="78" spans="9:11" x14ac:dyDescent="0.25">
      <c r="I78" s="7"/>
      <c r="J78" s="7"/>
      <c r="K78" s="7"/>
    </row>
    <row r="79" spans="9:11" x14ac:dyDescent="0.25">
      <c r="I79" s="7"/>
      <c r="J79" s="7"/>
      <c r="K79" s="7"/>
    </row>
    <row r="80" spans="9:11" x14ac:dyDescent="0.25">
      <c r="I80" s="7"/>
      <c r="J80" s="7"/>
      <c r="K80" s="7"/>
    </row>
    <row r="81" spans="9:11" x14ac:dyDescent="0.25">
      <c r="I81" s="7"/>
      <c r="J81" s="7"/>
      <c r="K81" s="7"/>
    </row>
    <row r="82" spans="9:11" x14ac:dyDescent="0.25">
      <c r="I82" s="7"/>
      <c r="J82" s="7"/>
      <c r="K82" s="7"/>
    </row>
    <row r="83" spans="9:11" x14ac:dyDescent="0.25">
      <c r="I83" s="7"/>
      <c r="J83" s="7"/>
      <c r="K83" s="7"/>
    </row>
    <row r="84" spans="9:11" x14ac:dyDescent="0.25">
      <c r="I84" s="7"/>
      <c r="J84" s="7"/>
      <c r="K84" s="7"/>
    </row>
    <row r="85" spans="9:11" x14ac:dyDescent="0.25">
      <c r="I85" s="7"/>
      <c r="J85" s="7"/>
      <c r="K85" s="7"/>
    </row>
    <row r="86" spans="9:11" x14ac:dyDescent="0.25">
      <c r="I86" s="7"/>
      <c r="J86" s="7"/>
      <c r="K86" s="7"/>
    </row>
    <row r="87" spans="9:11" x14ac:dyDescent="0.25">
      <c r="I87" s="7"/>
      <c r="J87" s="7"/>
      <c r="K87" s="7"/>
    </row>
    <row r="88" spans="9:11" x14ac:dyDescent="0.25">
      <c r="I88" s="7"/>
      <c r="J88" s="7"/>
      <c r="K88" s="7"/>
    </row>
    <row r="91" spans="9:11" ht="16.5" thickBot="1" x14ac:dyDescent="0.3">
      <c r="I91" s="6"/>
      <c r="J91" s="6"/>
      <c r="K91" s="6"/>
    </row>
    <row r="92" spans="9:11" x14ac:dyDescent="0.25">
      <c r="I92" s="5"/>
      <c r="J92" s="184"/>
      <c r="K92" s="184"/>
    </row>
    <row r="93" spans="9:11" ht="16.5" thickBot="1" x14ac:dyDescent="0.3">
      <c r="I93" s="4"/>
      <c r="J93" s="184"/>
      <c r="K93" s="184"/>
    </row>
    <row r="94" spans="9:11" x14ac:dyDescent="0.25">
      <c r="I94" s="6"/>
      <c r="J94" s="6"/>
      <c r="K94" s="6"/>
    </row>
    <row r="95" spans="9:11" ht="16.5" thickBot="1" x14ac:dyDescent="0.3"/>
    <row r="96" spans="9:11" x14ac:dyDescent="0.25">
      <c r="I96" s="9"/>
      <c r="J96" s="8"/>
      <c r="K96" s="8"/>
    </row>
    <row r="97" spans="9:11" x14ac:dyDescent="0.25">
      <c r="I97" s="8"/>
      <c r="J97" s="8"/>
      <c r="K97" s="8"/>
    </row>
    <row r="98" spans="9:11" x14ac:dyDescent="0.25">
      <c r="I98" s="8"/>
      <c r="J98" s="8"/>
      <c r="K98" s="8"/>
    </row>
    <row r="99" spans="9:11" x14ac:dyDescent="0.25">
      <c r="I99" s="8"/>
      <c r="J99" s="8"/>
      <c r="K99" s="8"/>
    </row>
    <row r="100" spans="9:11" x14ac:dyDescent="0.25">
      <c r="I100" s="8"/>
      <c r="J100" s="8"/>
      <c r="K100" s="8"/>
    </row>
    <row r="113" spans="9:11" x14ac:dyDescent="0.25">
      <c r="I113" s="7"/>
      <c r="J113" s="7"/>
      <c r="K113" s="7"/>
    </row>
    <row r="114" spans="9:11" x14ac:dyDescent="0.25">
      <c r="I114" s="7"/>
      <c r="J114" s="7"/>
      <c r="K114" s="7"/>
    </row>
    <row r="115" spans="9:11" x14ac:dyDescent="0.25">
      <c r="I115" s="7"/>
      <c r="J115" s="7"/>
      <c r="K115" s="7"/>
    </row>
    <row r="116" spans="9:11" x14ac:dyDescent="0.25">
      <c r="I116" s="7"/>
      <c r="J116" s="7"/>
      <c r="K116" s="7"/>
    </row>
    <row r="117" spans="9:11" x14ac:dyDescent="0.25">
      <c r="I117" s="7"/>
      <c r="J117" s="7"/>
      <c r="K117" s="7"/>
    </row>
    <row r="118" spans="9:11" x14ac:dyDescent="0.25">
      <c r="I118" s="7"/>
      <c r="J118" s="7"/>
      <c r="K118" s="7"/>
    </row>
    <row r="119" spans="9:11" x14ac:dyDescent="0.25">
      <c r="I119" s="7"/>
      <c r="J119" s="7"/>
      <c r="K119" s="7"/>
    </row>
    <row r="120" spans="9:11" x14ac:dyDescent="0.25">
      <c r="I120" s="7"/>
      <c r="J120" s="7"/>
      <c r="K120" s="7"/>
    </row>
    <row r="121" spans="9:11" x14ac:dyDescent="0.25">
      <c r="I121" s="7"/>
      <c r="J121" s="7"/>
      <c r="K121" s="7"/>
    </row>
    <row r="122" spans="9:11" x14ac:dyDescent="0.25">
      <c r="I122" s="7"/>
      <c r="J122" s="7"/>
      <c r="K122" s="7"/>
    </row>
    <row r="123" spans="9:11" x14ac:dyDescent="0.25">
      <c r="I123" s="7"/>
      <c r="J123" s="7"/>
      <c r="K123" s="7"/>
    </row>
    <row r="124" spans="9:11" x14ac:dyDescent="0.25">
      <c r="I124" s="7"/>
      <c r="J124" s="7"/>
      <c r="K124" s="7"/>
    </row>
    <row r="125" spans="9:11" x14ac:dyDescent="0.25">
      <c r="I125" s="7"/>
      <c r="J125" s="7"/>
      <c r="K125" s="7"/>
    </row>
    <row r="126" spans="9:11" x14ac:dyDescent="0.25">
      <c r="I126" s="7"/>
      <c r="J126" s="7"/>
      <c r="K126" s="7"/>
    </row>
    <row r="127" spans="9:11" x14ac:dyDescent="0.25">
      <c r="I127" s="7"/>
      <c r="J127" s="7"/>
      <c r="K127" s="7"/>
    </row>
    <row r="128" spans="9:11" x14ac:dyDescent="0.25">
      <c r="I128" s="7"/>
      <c r="J128" s="7"/>
      <c r="K128" s="7"/>
    </row>
    <row r="129" spans="9:11" x14ac:dyDescent="0.25">
      <c r="I129" s="7"/>
      <c r="J129" s="7"/>
      <c r="K129" s="7"/>
    </row>
    <row r="130" spans="9:11" x14ac:dyDescent="0.25">
      <c r="I130" s="7"/>
      <c r="J130" s="7"/>
      <c r="K130" s="7"/>
    </row>
    <row r="131" spans="9:11" x14ac:dyDescent="0.25">
      <c r="I131" s="7"/>
      <c r="J131" s="7"/>
      <c r="K131" s="7"/>
    </row>
    <row r="132" spans="9:11" x14ac:dyDescent="0.25">
      <c r="I132" s="7"/>
      <c r="J132" s="7"/>
      <c r="K132" s="7"/>
    </row>
    <row r="133" spans="9:11" x14ac:dyDescent="0.25">
      <c r="I133" s="7"/>
      <c r="J133" s="7"/>
      <c r="K133" s="7"/>
    </row>
    <row r="134" spans="9:11" x14ac:dyDescent="0.25">
      <c r="I134" s="7"/>
      <c r="J134" s="7"/>
      <c r="K134" s="7"/>
    </row>
    <row r="135" spans="9:11" x14ac:dyDescent="0.25">
      <c r="I135" s="7"/>
      <c r="J135" s="7"/>
      <c r="K135" s="7"/>
    </row>
    <row r="136" spans="9:11" x14ac:dyDescent="0.25">
      <c r="I136" s="7"/>
      <c r="J136" s="7"/>
      <c r="K136" s="7"/>
    </row>
    <row r="137" spans="9:11" x14ac:dyDescent="0.25">
      <c r="I137" s="7"/>
      <c r="J137" s="7"/>
      <c r="K137" s="7"/>
    </row>
    <row r="140" spans="9:11" ht="16.5" thickBot="1" x14ac:dyDescent="0.3">
      <c r="I140" s="6"/>
      <c r="J140" s="6"/>
      <c r="K140" s="6"/>
    </row>
    <row r="141" spans="9:11" x14ac:dyDescent="0.25">
      <c r="I141" s="5"/>
      <c r="J141" s="184"/>
      <c r="K141" s="184"/>
    </row>
    <row r="142" spans="9:11" ht="16.5" thickBot="1" x14ac:dyDescent="0.3">
      <c r="I142" s="4"/>
      <c r="J142" s="184"/>
      <c r="K142" s="184"/>
    </row>
  </sheetData>
  <conditionalFormatting sqref="I28:K28">
    <cfRule type="cellIs" dxfId="0" priority="1" operator="notEqual">
      <formula>0</formula>
    </cfRule>
  </conditionalFormatting>
  <pageMargins left="0.7" right="0.7" top="0.75" bottom="0.75" header="0.3" footer="0.3"/>
  <pageSetup paperSize="9"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1:AC29"/>
  <sheetViews>
    <sheetView topLeftCell="B1" zoomScale="60" zoomScaleNormal="60" workbookViewId="0">
      <pane xSplit="3" topLeftCell="Q1" activePane="topRight" state="frozen"/>
      <selection activeCell="B52" sqref="B52"/>
      <selection pane="topRight" activeCell="R4" sqref="R4"/>
    </sheetView>
  </sheetViews>
  <sheetFormatPr defaultColWidth="8.85546875" defaultRowHeight="15.75" x14ac:dyDescent="0.25"/>
  <cols>
    <col min="1" max="1" width="4.140625" customWidth="1"/>
    <col min="2" max="2" width="32.5703125" style="3" bestFit="1" customWidth="1"/>
    <col min="3" max="3" width="53.42578125" style="2" bestFit="1" customWidth="1"/>
    <col min="4" max="4" width="7" customWidth="1"/>
    <col min="5" max="5" width="2.5703125" bestFit="1" customWidth="1"/>
    <col min="6" max="6" width="23.140625" style="1" customWidth="1"/>
    <col min="7" max="7" width="23" bestFit="1" customWidth="1"/>
    <col min="8" max="8" width="2.5703125" bestFit="1" customWidth="1"/>
    <col min="9" max="9" width="23.140625" style="1" customWidth="1"/>
    <col min="10" max="10" width="23" bestFit="1" customWidth="1"/>
    <col min="11" max="11" width="2.5703125" bestFit="1" customWidth="1"/>
    <col min="12" max="12" width="23.140625" style="1" customWidth="1"/>
    <col min="13" max="13" width="23" bestFit="1" customWidth="1"/>
    <col min="14" max="14" width="2.5703125" bestFit="1" customWidth="1"/>
    <col min="15" max="15" width="23.140625" style="1" customWidth="1"/>
    <col min="16" max="16" width="23" bestFit="1" customWidth="1"/>
    <col min="17" max="17" width="2.5703125" bestFit="1" customWidth="1"/>
    <col min="18" max="18" width="23.140625" style="1" customWidth="1"/>
    <col min="19" max="19" width="23" bestFit="1" customWidth="1"/>
    <col min="20" max="20" width="2.5703125" customWidth="1"/>
    <col min="21" max="21" width="23.140625" style="1" customWidth="1"/>
    <col min="22" max="22" width="23" bestFit="1" customWidth="1"/>
    <col min="23" max="23" width="2.5703125" customWidth="1"/>
    <col min="24" max="29" width="22.5703125" customWidth="1"/>
  </cols>
  <sheetData>
    <row r="11" spans="2:21" s="54" customFormat="1" ht="26.25" x14ac:dyDescent="0.4">
      <c r="B11" s="55" t="s">
        <v>12</v>
      </c>
      <c r="C11" s="2">
        <f>Budget!C7</f>
        <v>0</v>
      </c>
      <c r="E11"/>
      <c r="F11" s="1"/>
      <c r="H11"/>
      <c r="I11" s="1"/>
      <c r="K11"/>
      <c r="L11" s="1"/>
      <c r="N11"/>
      <c r="O11" s="1"/>
      <c r="R11" s="1"/>
      <c r="U11" s="1"/>
    </row>
    <row r="12" spans="2:21" ht="21" x14ac:dyDescent="0.35">
      <c r="B12" s="53"/>
      <c r="D12" s="11"/>
    </row>
    <row r="13" spans="2:21" ht="21.75" thickBot="1" x14ac:dyDescent="0.4">
      <c r="B13" s="53"/>
      <c r="D13" s="11"/>
    </row>
    <row r="14" spans="2:21" ht="21" x14ac:dyDescent="0.35">
      <c r="B14" s="52"/>
      <c r="C14" s="51"/>
      <c r="D14" s="50"/>
      <c r="F14"/>
      <c r="I14"/>
      <c r="L14"/>
      <c r="O14"/>
      <c r="R14"/>
      <c r="U14"/>
    </row>
    <row r="15" spans="2:21" ht="21" x14ac:dyDescent="0.35">
      <c r="B15" s="47"/>
      <c r="C15" s="49"/>
      <c r="D15" s="48"/>
      <c r="F15"/>
      <c r="I15"/>
      <c r="L15"/>
      <c r="O15"/>
      <c r="R15"/>
      <c r="U15"/>
    </row>
    <row r="16" spans="2:21" ht="21" x14ac:dyDescent="0.35">
      <c r="B16" s="47" t="s">
        <v>11</v>
      </c>
      <c r="C16" s="46" t="e">
        <f>#REF!+#REF!</f>
        <v>#REF!</v>
      </c>
      <c r="D16" s="45"/>
      <c r="F16"/>
      <c r="I16"/>
      <c r="L16"/>
      <c r="O16"/>
      <c r="R16"/>
      <c r="U16"/>
    </row>
    <row r="17" spans="2:29" ht="21.75" thickBot="1" x14ac:dyDescent="0.4">
      <c r="B17" s="44" t="s">
        <v>10</v>
      </c>
      <c r="C17" s="43" t="e">
        <f>#REF!+#REF!</f>
        <v>#REF!</v>
      </c>
      <c r="D17" s="42"/>
      <c r="F17"/>
      <c r="I17"/>
      <c r="L17"/>
      <c r="O17"/>
      <c r="R17"/>
      <c r="U17"/>
    </row>
    <row r="18" spans="2:29" x14ac:dyDescent="0.25">
      <c r="B18" s="29"/>
      <c r="C18" s="35"/>
      <c r="D18" s="8"/>
      <c r="F18"/>
      <c r="I18"/>
      <c r="L18"/>
      <c r="O18"/>
      <c r="R18"/>
      <c r="U18"/>
    </row>
    <row r="19" spans="2:29" s="38" customFormat="1" ht="21" x14ac:dyDescent="0.35">
      <c r="B19" s="41"/>
      <c r="C19" s="40"/>
      <c r="D19" s="39"/>
      <c r="E19" s="38" t="s">
        <v>18</v>
      </c>
      <c r="F19" s="38" t="s">
        <v>17</v>
      </c>
      <c r="H19" s="38" t="s">
        <v>18</v>
      </c>
      <c r="I19" s="38" t="s">
        <v>16</v>
      </c>
      <c r="K19" s="38" t="s">
        <v>18</v>
      </c>
      <c r="L19" s="38" t="s">
        <v>38</v>
      </c>
      <c r="N19" s="38" t="s">
        <v>18</v>
      </c>
      <c r="O19" s="38" t="s">
        <v>39</v>
      </c>
      <c r="Q19" s="38" t="s">
        <v>18</v>
      </c>
      <c r="R19" s="38" t="s">
        <v>133</v>
      </c>
      <c r="T19" s="38" t="s">
        <v>18</v>
      </c>
      <c r="U19" s="38" t="s">
        <v>134</v>
      </c>
      <c r="W19" s="38" t="s">
        <v>18</v>
      </c>
    </row>
    <row r="20" spans="2:29" ht="30" customHeight="1" x14ac:dyDescent="0.25">
      <c r="B20" s="29"/>
      <c r="C20" s="35"/>
      <c r="D20" s="8"/>
      <c r="F20" s="37" t="s">
        <v>13</v>
      </c>
      <c r="G20" s="36" t="s">
        <v>14</v>
      </c>
      <c r="I20" s="37" t="s">
        <v>13</v>
      </c>
      <c r="J20" s="36" t="s">
        <v>14</v>
      </c>
      <c r="L20" s="37" t="s">
        <v>13</v>
      </c>
      <c r="M20" s="36" t="s">
        <v>14</v>
      </c>
      <c r="O20" s="37" t="s">
        <v>13</v>
      </c>
      <c r="P20" s="36" t="s">
        <v>14</v>
      </c>
      <c r="R20" s="37" t="s">
        <v>13</v>
      </c>
      <c r="S20" s="36" t="s">
        <v>14</v>
      </c>
      <c r="U20" s="37" t="s">
        <v>13</v>
      </c>
      <c r="V20" s="36" t="s">
        <v>14</v>
      </c>
      <c r="X20" s="167" t="s">
        <v>9</v>
      </c>
      <c r="Y20" s="168" t="s">
        <v>8</v>
      </c>
      <c r="Z20" s="167" t="s">
        <v>7</v>
      </c>
      <c r="AA20" s="167" t="s">
        <v>35</v>
      </c>
      <c r="AB20" s="163" t="s">
        <v>129</v>
      </c>
      <c r="AC20" s="163" t="s">
        <v>130</v>
      </c>
    </row>
    <row r="21" spans="2:29" s="3" customFormat="1" ht="47.25" customHeight="1" x14ac:dyDescent="0.25">
      <c r="B21" s="29"/>
      <c r="C21" s="35"/>
      <c r="D21" s="34"/>
      <c r="F21" s="33" t="s">
        <v>15</v>
      </c>
      <c r="G21" s="32" t="s">
        <v>15</v>
      </c>
      <c r="I21" s="33" t="s">
        <v>15</v>
      </c>
      <c r="J21" s="32" t="s">
        <v>15</v>
      </c>
      <c r="L21" s="33" t="s">
        <v>15</v>
      </c>
      <c r="M21" s="32" t="s">
        <v>15</v>
      </c>
      <c r="O21" s="33" t="s">
        <v>15</v>
      </c>
      <c r="P21" s="32" t="s">
        <v>15</v>
      </c>
      <c r="R21" s="33" t="s">
        <v>15</v>
      </c>
      <c r="S21" s="32" t="s">
        <v>15</v>
      </c>
      <c r="U21" s="33" t="s">
        <v>15</v>
      </c>
      <c r="V21" s="32" t="s">
        <v>15</v>
      </c>
      <c r="X21" s="165" t="s">
        <v>6</v>
      </c>
      <c r="Y21" s="166" t="s">
        <v>5</v>
      </c>
      <c r="Z21" s="165" t="s">
        <v>4</v>
      </c>
      <c r="AA21" s="165" t="s">
        <v>36</v>
      </c>
      <c r="AB21" s="165" t="s">
        <v>132</v>
      </c>
      <c r="AC21" s="165" t="s">
        <v>131</v>
      </c>
    </row>
    <row r="22" spans="2:29" ht="21" x14ac:dyDescent="0.35">
      <c r="B22" s="29"/>
      <c r="C22" s="26" t="str">
        <f>Budget!C20</f>
        <v>WP1 - titolo</v>
      </c>
      <c r="D22" s="30"/>
      <c r="F22" s="162">
        <v>0</v>
      </c>
      <c r="G22" s="162">
        <v>0</v>
      </c>
      <c r="I22" s="162">
        <v>0</v>
      </c>
      <c r="J22" s="162">
        <v>0</v>
      </c>
      <c r="L22" s="162">
        <v>0</v>
      </c>
      <c r="M22" s="162">
        <v>0</v>
      </c>
      <c r="O22" s="170">
        <f t="shared" ref="O22:P25" si="0">F22*0.15</f>
        <v>0</v>
      </c>
      <c r="P22" s="170">
        <f t="shared" si="0"/>
        <v>0</v>
      </c>
      <c r="R22" s="162">
        <v>0</v>
      </c>
      <c r="S22" s="162">
        <v>0</v>
      </c>
      <c r="U22" s="162">
        <v>0</v>
      </c>
      <c r="V22" s="162">
        <v>0</v>
      </c>
      <c r="X22" s="25">
        <f>SUM(F22:G22)</f>
        <v>0</v>
      </c>
      <c r="Y22" s="25">
        <f>SUM(I22:J22)</f>
        <v>0</v>
      </c>
      <c r="Z22" s="25">
        <f>SUM(L22:M22)</f>
        <v>0</v>
      </c>
      <c r="AA22" s="25">
        <f>SUM(O22:P22)</f>
        <v>0</v>
      </c>
      <c r="AB22" s="25">
        <f>SUM(R22:S22)</f>
        <v>0</v>
      </c>
      <c r="AC22" s="25">
        <f>SUM(U22:V22)</f>
        <v>0</v>
      </c>
    </row>
    <row r="23" spans="2:29" ht="21" x14ac:dyDescent="0.35">
      <c r="B23" s="29"/>
      <c r="C23" s="26" t="str">
        <f>Budget!C21</f>
        <v>WP2 - titolo</v>
      </c>
      <c r="D23" s="30"/>
      <c r="F23" s="162">
        <v>0</v>
      </c>
      <c r="G23" s="162">
        <v>0</v>
      </c>
      <c r="I23" s="162">
        <v>0</v>
      </c>
      <c r="J23" s="162">
        <v>0</v>
      </c>
      <c r="L23" s="162">
        <v>0</v>
      </c>
      <c r="M23" s="162">
        <v>0</v>
      </c>
      <c r="O23" s="170">
        <f t="shared" si="0"/>
        <v>0</v>
      </c>
      <c r="P23" s="170">
        <f t="shared" si="0"/>
        <v>0</v>
      </c>
      <c r="R23" s="162">
        <v>0</v>
      </c>
      <c r="S23" s="162">
        <v>0</v>
      </c>
      <c r="U23" s="162">
        <v>0</v>
      </c>
      <c r="V23" s="162">
        <v>0</v>
      </c>
      <c r="X23" s="25">
        <f>SUM(F23:G23)</f>
        <v>0</v>
      </c>
      <c r="Y23" s="25">
        <f t="shared" ref="Y23:Y25" si="1">SUM(I23:J23)</f>
        <v>0</v>
      </c>
      <c r="Z23" s="25">
        <f t="shared" ref="Z23:Z25" si="2">SUM(L23:M23)</f>
        <v>0</v>
      </c>
      <c r="AA23" s="25">
        <f>SUM(O23:P23)</f>
        <v>0</v>
      </c>
      <c r="AB23" s="25">
        <f t="shared" ref="AB23:AB25" si="3">SUM(R23:S23)</f>
        <v>0</v>
      </c>
      <c r="AC23" s="25">
        <f t="shared" ref="AC23:AC25" si="4">SUM(U23:V23)</f>
        <v>0</v>
      </c>
    </row>
    <row r="24" spans="2:29" ht="21" x14ac:dyDescent="0.35">
      <c r="B24" s="29"/>
      <c r="C24" s="26" t="str">
        <f>Budget!C22</f>
        <v>WP3   - titolo</v>
      </c>
      <c r="D24" s="28"/>
      <c r="F24" s="162">
        <v>0</v>
      </c>
      <c r="G24" s="162">
        <v>0</v>
      </c>
      <c r="I24" s="162">
        <v>0</v>
      </c>
      <c r="J24" s="162">
        <v>0</v>
      </c>
      <c r="L24" s="162">
        <v>0</v>
      </c>
      <c r="M24" s="162">
        <v>0</v>
      </c>
      <c r="O24" s="170">
        <f t="shared" si="0"/>
        <v>0</v>
      </c>
      <c r="P24" s="170">
        <f t="shared" si="0"/>
        <v>0</v>
      </c>
      <c r="R24" s="162">
        <v>0</v>
      </c>
      <c r="S24" s="162">
        <v>0</v>
      </c>
      <c r="U24" s="162">
        <v>0</v>
      </c>
      <c r="V24" s="162">
        <v>0</v>
      </c>
      <c r="X24" s="25">
        <f>SUM(F24:G24)</f>
        <v>0</v>
      </c>
      <c r="Y24" s="25">
        <f t="shared" si="1"/>
        <v>0</v>
      </c>
      <c r="Z24" s="25">
        <f t="shared" si="2"/>
        <v>0</v>
      </c>
      <c r="AA24" s="25">
        <f>SUM(O24:P24)</f>
        <v>0</v>
      </c>
      <c r="AB24" s="25">
        <f t="shared" si="3"/>
        <v>0</v>
      </c>
      <c r="AC24" s="25">
        <f t="shared" si="4"/>
        <v>0</v>
      </c>
    </row>
    <row r="25" spans="2:29" s="7" customFormat="1" ht="21" x14ac:dyDescent="0.35">
      <c r="B25" s="27"/>
      <c r="C25" s="26" t="str">
        <f>Budget!C23</f>
        <v>WP4   - titolo</v>
      </c>
      <c r="D25" s="10"/>
      <c r="E25"/>
      <c r="F25" s="162">
        <v>0</v>
      </c>
      <c r="G25" s="162">
        <v>0</v>
      </c>
      <c r="H25"/>
      <c r="I25" s="162">
        <v>0</v>
      </c>
      <c r="J25" s="162">
        <v>0</v>
      </c>
      <c r="K25"/>
      <c r="L25" s="162">
        <v>0</v>
      </c>
      <c r="M25" s="162">
        <v>0</v>
      </c>
      <c r="N25"/>
      <c r="O25" s="170">
        <f t="shared" si="0"/>
        <v>0</v>
      </c>
      <c r="P25" s="170">
        <f t="shared" si="0"/>
        <v>0</v>
      </c>
      <c r="Q25"/>
      <c r="R25" s="162">
        <v>0</v>
      </c>
      <c r="S25" s="162">
        <v>0</v>
      </c>
      <c r="T25"/>
      <c r="U25" s="162">
        <v>0</v>
      </c>
      <c r="V25" s="162">
        <v>0</v>
      </c>
      <c r="W25"/>
      <c r="X25" s="25">
        <f>SUM(F25:G25)</f>
        <v>0</v>
      </c>
      <c r="Y25" s="25">
        <f t="shared" si="1"/>
        <v>0</v>
      </c>
      <c r="Z25" s="25">
        <f t="shared" si="2"/>
        <v>0</v>
      </c>
      <c r="AA25" s="25">
        <f>SUM(O25:P25)</f>
        <v>0</v>
      </c>
      <c r="AB25" s="25">
        <f t="shared" si="3"/>
        <v>0</v>
      </c>
      <c r="AC25" s="25">
        <f t="shared" si="4"/>
        <v>0</v>
      </c>
    </row>
    <row r="26" spans="2:29" s="21" customFormat="1" ht="18.75" x14ac:dyDescent="0.3">
      <c r="C26" s="1"/>
      <c r="D26" s="24" t="s">
        <v>1</v>
      </c>
      <c r="F26" s="22">
        <f>SUM(F22:F25)</f>
        <v>0</v>
      </c>
      <c r="G26" s="22">
        <f>SUM(G23:G25)</f>
        <v>0</v>
      </c>
      <c r="I26" s="22">
        <f>SUM(I22:I25)</f>
        <v>0</v>
      </c>
      <c r="J26" s="22">
        <f>SUM(J23:J25)</f>
        <v>0</v>
      </c>
      <c r="L26" s="22">
        <f>SUM(L22:L25)</f>
        <v>0</v>
      </c>
      <c r="M26" s="22">
        <f>SUM(M23:M25)</f>
        <v>0</v>
      </c>
      <c r="O26" s="22">
        <f>SUM(O22:O25)</f>
        <v>0</v>
      </c>
      <c r="P26" s="22">
        <f>SUM(P23:P25)</f>
        <v>0</v>
      </c>
      <c r="R26" s="22">
        <f>SUM(R22:R25)</f>
        <v>0</v>
      </c>
      <c r="S26" s="22">
        <f>SUM(S23:S25)</f>
        <v>0</v>
      </c>
      <c r="U26" s="22">
        <f>SUM(U22:U25)</f>
        <v>0</v>
      </c>
      <c r="V26" s="22">
        <f>SUM(V23:V25)</f>
        <v>0</v>
      </c>
      <c r="X26" s="22">
        <f t="shared" ref="X26:AC26" si="5">SUM(X22:X25)</f>
        <v>0</v>
      </c>
      <c r="Y26" s="22">
        <f t="shared" si="5"/>
        <v>0</v>
      </c>
      <c r="Z26" s="22">
        <f t="shared" si="5"/>
        <v>0</v>
      </c>
      <c r="AA26" s="22">
        <f t="shared" si="5"/>
        <v>0</v>
      </c>
      <c r="AB26" s="22">
        <f t="shared" si="5"/>
        <v>0</v>
      </c>
      <c r="AC26" s="22">
        <f t="shared" si="5"/>
        <v>0</v>
      </c>
    </row>
    <row r="27" spans="2:29" s="21" customFormat="1" ht="19.5" thickBot="1" x14ac:dyDescent="0.35">
      <c r="C27" s="1"/>
      <c r="G27" s="23">
        <f>SUM(F26:G26)</f>
        <v>0</v>
      </c>
      <c r="J27" s="23">
        <f>SUM(I26:J26)</f>
        <v>0</v>
      </c>
      <c r="M27" s="23">
        <f>SUM(L26:M26)</f>
        <v>0</v>
      </c>
      <c r="P27" s="23">
        <f>SUM(O26:P26)</f>
        <v>0</v>
      </c>
      <c r="S27" s="23">
        <f>SUM(R26:S26)</f>
        <v>0</v>
      </c>
      <c r="V27" s="23">
        <f>SUM(U26:V26)</f>
        <v>0</v>
      </c>
      <c r="AC27" s="22">
        <f>SUM(X26:AC26)</f>
        <v>0</v>
      </c>
    </row>
    <row r="28" spans="2:29" x14ac:dyDescent="0.25">
      <c r="B28" s="19" t="s">
        <v>0</v>
      </c>
      <c r="C28" s="18"/>
      <c r="D28" s="16"/>
      <c r="E28" s="17"/>
      <c r="F28" s="17"/>
      <c r="G28" s="16"/>
      <c r="H28" s="17"/>
      <c r="I28" s="17"/>
      <c r="J28" s="16"/>
      <c r="K28" s="17"/>
      <c r="L28" s="17"/>
      <c r="M28" s="16"/>
      <c r="N28" s="17"/>
      <c r="O28" s="17"/>
      <c r="P28" s="16"/>
      <c r="Q28" s="16"/>
      <c r="R28" s="17"/>
      <c r="S28" s="16"/>
      <c r="T28" s="16"/>
      <c r="U28" s="17"/>
      <c r="V28" s="16"/>
      <c r="W28" s="16"/>
      <c r="X28" s="16"/>
      <c r="Y28" s="16"/>
      <c r="Z28" s="16"/>
      <c r="AA28" s="16"/>
      <c r="AB28" s="16"/>
      <c r="AC28" s="16"/>
    </row>
    <row r="29" spans="2:29" ht="16.5" thickBot="1" x14ac:dyDescent="0.3">
      <c r="B29" s="15"/>
      <c r="C29" s="14"/>
      <c r="D29" s="12"/>
      <c r="E29" s="13"/>
      <c r="F29" s="13"/>
      <c r="G29" s="12"/>
      <c r="H29" s="13"/>
      <c r="I29" s="13"/>
      <c r="J29" s="12"/>
      <c r="K29" s="13"/>
      <c r="L29" s="13"/>
      <c r="M29" s="12"/>
      <c r="N29" s="13"/>
      <c r="O29" s="13"/>
      <c r="P29" s="12"/>
      <c r="Q29" s="12"/>
      <c r="R29" s="13"/>
      <c r="S29" s="12"/>
      <c r="T29" s="12"/>
      <c r="U29" s="13"/>
      <c r="V29" s="12"/>
      <c r="W29" s="12"/>
      <c r="X29" s="12"/>
      <c r="Y29" s="12"/>
      <c r="Z29" s="12"/>
      <c r="AA29" s="12"/>
      <c r="AB29" s="12"/>
      <c r="AC29" s="12"/>
    </row>
  </sheetData>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U19"/>
  <sheetViews>
    <sheetView zoomScale="90" zoomScaleNormal="90" workbookViewId="0">
      <pane xSplit="2" ySplit="11" topLeftCell="C12" activePane="bottomRight" state="frozen"/>
      <selection pane="topRight" activeCell="E1" sqref="E1"/>
      <selection pane="bottomLeft" activeCell="A7" sqref="A7"/>
      <selection pane="bottomRight" activeCell="B2" sqref="B2"/>
    </sheetView>
  </sheetViews>
  <sheetFormatPr defaultColWidth="8.85546875" defaultRowHeight="15" x14ac:dyDescent="0.25"/>
  <cols>
    <col min="2" max="2" width="65.5703125" bestFit="1" customWidth="1"/>
    <col min="3" max="3" width="1.42578125" customWidth="1"/>
    <col min="4" max="4" width="3.42578125" bestFit="1" customWidth="1"/>
    <col min="5" max="5" width="3.5703125" bestFit="1" customWidth="1"/>
    <col min="6" max="6" width="2.85546875" bestFit="1" customWidth="1"/>
    <col min="7" max="7" width="3.42578125" bestFit="1" customWidth="1"/>
    <col min="8" max="8" width="3.140625" bestFit="1" customWidth="1"/>
    <col min="9" max="9" width="3.5703125" bestFit="1" customWidth="1"/>
    <col min="10" max="10" width="3.42578125" bestFit="1" customWidth="1"/>
    <col min="11" max="11" width="3.85546875" bestFit="1" customWidth="1"/>
    <col min="12" max="13" width="3.140625" bestFit="1" customWidth="1"/>
    <col min="14" max="14" width="3.42578125" bestFit="1" customWidth="1"/>
    <col min="15" max="15" width="3" bestFit="1" customWidth="1"/>
    <col min="16" max="16" width="3.140625" bestFit="1" customWidth="1"/>
    <col min="17" max="17" width="3.5703125" bestFit="1" customWidth="1"/>
    <col min="18" max="18" width="2.85546875" bestFit="1" customWidth="1"/>
    <col min="19" max="19" width="4.42578125" bestFit="1" customWidth="1"/>
    <col min="20" max="20" width="3.85546875" bestFit="1" customWidth="1"/>
    <col min="21" max="21" width="3" bestFit="1" customWidth="1"/>
    <col min="22" max="23" width="3.42578125" bestFit="1" customWidth="1"/>
    <col min="24" max="24" width="2.85546875" bestFit="1" customWidth="1"/>
    <col min="25" max="25" width="3.140625" bestFit="1" customWidth="1"/>
    <col min="26" max="26" width="4.140625" bestFit="1" customWidth="1"/>
    <col min="27" max="27" width="3.42578125" bestFit="1" customWidth="1"/>
    <col min="28" max="28" width="3" bestFit="1" customWidth="1"/>
    <col min="29" max="29" width="3.42578125" bestFit="1" customWidth="1"/>
    <col min="30" max="30" width="5.140625" bestFit="1" customWidth="1"/>
  </cols>
  <sheetData>
    <row r="7" spans="1:21" ht="23.25" x14ac:dyDescent="0.35">
      <c r="A7" s="56"/>
      <c r="B7" s="56"/>
      <c r="C7" s="56"/>
      <c r="D7" s="189">
        <f>Budget!C8</f>
        <v>0</v>
      </c>
      <c r="E7" s="190"/>
      <c r="F7" s="190"/>
      <c r="G7" s="190"/>
      <c r="H7" s="190"/>
      <c r="I7" s="190"/>
      <c r="J7" s="190"/>
      <c r="K7" s="190"/>
      <c r="L7" s="190"/>
      <c r="M7" s="190"/>
      <c r="N7" s="190"/>
      <c r="O7" s="190"/>
      <c r="P7" s="190"/>
      <c r="Q7" s="190"/>
      <c r="R7" s="190"/>
      <c r="S7" s="190"/>
    </row>
    <row r="8" spans="1:21" ht="15.75" thickBot="1" x14ac:dyDescent="0.3">
      <c r="A8" s="56"/>
      <c r="B8" s="85"/>
      <c r="C8" s="56"/>
      <c r="D8" s="56"/>
      <c r="E8" s="56"/>
      <c r="F8" s="56"/>
      <c r="G8" s="56"/>
      <c r="H8" s="56"/>
      <c r="I8" s="56"/>
      <c r="J8" s="56"/>
      <c r="K8" s="56"/>
      <c r="L8" s="56"/>
      <c r="M8" s="56"/>
      <c r="N8" s="56"/>
      <c r="O8" s="56"/>
      <c r="P8" s="56"/>
      <c r="Q8" s="56"/>
      <c r="R8" s="56"/>
      <c r="S8" s="56"/>
    </row>
    <row r="9" spans="1:21" ht="15.75" thickBot="1" x14ac:dyDescent="0.3">
      <c r="A9" s="56"/>
      <c r="B9" s="56"/>
      <c r="C9" s="56"/>
      <c r="D9" s="191" t="s">
        <v>19</v>
      </c>
      <c r="E9" s="192"/>
      <c r="F9" s="192"/>
      <c r="G9" s="192" t="s">
        <v>20</v>
      </c>
      <c r="H9" s="192"/>
      <c r="I9" s="192"/>
      <c r="J9" s="192" t="s">
        <v>21</v>
      </c>
      <c r="K9" s="192"/>
      <c r="L9" s="192"/>
      <c r="M9" s="192"/>
      <c r="N9" s="192" t="s">
        <v>22</v>
      </c>
      <c r="O9" s="193"/>
      <c r="P9" s="191" t="s">
        <v>19</v>
      </c>
      <c r="Q9" s="192"/>
      <c r="R9" s="192"/>
      <c r="S9" s="192" t="s">
        <v>20</v>
      </c>
      <c r="T9" s="192"/>
      <c r="U9" s="192"/>
    </row>
    <row r="10" spans="1:21" ht="15.75" thickBot="1" x14ac:dyDescent="0.3">
      <c r="A10" s="56"/>
      <c r="B10" s="56"/>
      <c r="C10" s="56"/>
      <c r="D10" s="194">
        <v>2021</v>
      </c>
      <c r="E10" s="195"/>
      <c r="F10" s="195"/>
      <c r="G10" s="195"/>
      <c r="H10" s="195"/>
      <c r="I10" s="195"/>
      <c r="J10" s="195"/>
      <c r="K10" s="195"/>
      <c r="L10" s="195"/>
      <c r="M10" s="195"/>
      <c r="N10" s="195"/>
      <c r="O10" s="196"/>
      <c r="P10" s="187">
        <v>2022</v>
      </c>
      <c r="Q10" s="188"/>
      <c r="R10" s="188"/>
      <c r="S10" s="188"/>
      <c r="T10" s="188"/>
      <c r="U10" s="188"/>
    </row>
    <row r="11" spans="1:21" ht="15.75" thickBot="1" x14ac:dyDescent="0.3">
      <c r="A11" s="152" t="s">
        <v>72</v>
      </c>
      <c r="B11" s="152" t="s">
        <v>71</v>
      </c>
      <c r="C11" s="56"/>
      <c r="D11" s="171" t="s">
        <v>26</v>
      </c>
      <c r="E11" s="172" t="s">
        <v>27</v>
      </c>
      <c r="F11" s="172" t="s">
        <v>28</v>
      </c>
      <c r="G11" s="172" t="s">
        <v>29</v>
      </c>
      <c r="H11" s="172" t="s">
        <v>30</v>
      </c>
      <c r="I11" s="172" t="s">
        <v>31</v>
      </c>
      <c r="J11" s="172" t="s">
        <v>32</v>
      </c>
      <c r="K11" s="172" t="s">
        <v>33</v>
      </c>
      <c r="L11" s="172" t="s">
        <v>34</v>
      </c>
      <c r="M11" s="172" t="s">
        <v>23</v>
      </c>
      <c r="N11" s="172" t="s">
        <v>24</v>
      </c>
      <c r="O11" s="173" t="s">
        <v>25</v>
      </c>
      <c r="P11" s="171" t="s">
        <v>26</v>
      </c>
      <c r="Q11" s="172" t="s">
        <v>27</v>
      </c>
      <c r="R11" s="172" t="s">
        <v>28</v>
      </c>
      <c r="S11" s="172" t="s">
        <v>29</v>
      </c>
      <c r="T11" s="172" t="s">
        <v>30</v>
      </c>
      <c r="U11" s="172" t="s">
        <v>31</v>
      </c>
    </row>
    <row r="12" spans="1:21" ht="16.5" thickBot="1" x14ac:dyDescent="0.3">
      <c r="A12" s="142"/>
      <c r="B12" s="143" t="str">
        <f>Budget!C20</f>
        <v>WP1 - titolo</v>
      </c>
      <c r="C12" s="137"/>
      <c r="D12" s="138"/>
      <c r="E12" s="138"/>
      <c r="F12" s="138"/>
      <c r="G12" s="139"/>
      <c r="H12" s="139"/>
      <c r="I12" s="139"/>
      <c r="J12" s="139"/>
      <c r="K12" s="139"/>
      <c r="L12" s="139"/>
      <c r="M12" s="139"/>
      <c r="N12" s="139"/>
      <c r="O12" s="139"/>
      <c r="P12" s="139"/>
      <c r="Q12" s="139"/>
      <c r="R12" s="139"/>
      <c r="S12" s="139"/>
      <c r="T12" s="139"/>
      <c r="U12" s="139"/>
    </row>
    <row r="13" spans="1:21" ht="15.6" customHeight="1" thickBot="1" x14ac:dyDescent="0.3">
      <c r="A13" s="142"/>
      <c r="B13" s="144" t="str">
        <f>Budget!C21</f>
        <v>WP2 - titolo</v>
      </c>
      <c r="C13" s="140"/>
      <c r="D13" s="139"/>
      <c r="E13" s="139"/>
      <c r="F13" s="139"/>
      <c r="G13" s="138"/>
      <c r="H13" s="138"/>
      <c r="I13" s="138"/>
      <c r="J13" s="139"/>
      <c r="K13" s="139"/>
      <c r="L13" s="139"/>
      <c r="M13" s="139"/>
      <c r="N13" s="139"/>
      <c r="O13" s="139"/>
      <c r="P13" s="139"/>
      <c r="Q13" s="139"/>
      <c r="R13" s="139"/>
      <c r="S13" s="139"/>
      <c r="T13" s="139"/>
      <c r="U13" s="139"/>
    </row>
    <row r="14" spans="1:21" ht="16.5" thickBot="1" x14ac:dyDescent="0.3">
      <c r="A14" s="142"/>
      <c r="B14" s="145" t="str">
        <f>Budget!C22</f>
        <v>WP3   - titolo</v>
      </c>
      <c r="C14" s="141"/>
      <c r="D14" s="139"/>
      <c r="E14" s="139"/>
      <c r="F14" s="139"/>
      <c r="G14" s="139"/>
      <c r="H14" s="139"/>
      <c r="I14" s="139"/>
      <c r="J14" s="138"/>
      <c r="K14" s="138"/>
      <c r="L14" s="138"/>
      <c r="M14" s="154"/>
      <c r="N14" s="154"/>
      <c r="O14" s="154"/>
      <c r="P14" s="154"/>
      <c r="Q14" s="154"/>
      <c r="R14" s="154"/>
      <c r="S14" s="154"/>
      <c r="T14" s="139"/>
      <c r="U14" s="139"/>
    </row>
    <row r="15" spans="1:21" ht="16.5" thickBot="1" x14ac:dyDescent="0.3">
      <c r="A15" s="142"/>
      <c r="B15" s="144" t="str">
        <f>Budget!C23</f>
        <v>WP4   - titolo</v>
      </c>
      <c r="C15" s="140"/>
      <c r="D15" s="139"/>
      <c r="E15" s="139"/>
      <c r="F15" s="139"/>
      <c r="G15" s="139"/>
      <c r="H15" s="139"/>
      <c r="I15" s="139"/>
      <c r="J15" s="139"/>
      <c r="K15" s="139"/>
      <c r="L15" s="139"/>
      <c r="M15" s="139"/>
      <c r="N15" s="139"/>
      <c r="O15" s="139"/>
      <c r="P15" s="139"/>
      <c r="Q15" s="139"/>
      <c r="R15" s="139"/>
      <c r="S15" s="139"/>
      <c r="T15" s="154"/>
      <c r="U15" s="154"/>
    </row>
    <row r="16" spans="1:21" x14ac:dyDescent="0.25">
      <c r="A16" s="56"/>
      <c r="B16" s="56"/>
      <c r="C16" s="58"/>
      <c r="D16" s="71"/>
      <c r="E16" s="71"/>
      <c r="F16" s="71"/>
      <c r="G16" s="71"/>
      <c r="H16" s="71"/>
      <c r="I16" s="71"/>
      <c r="J16" s="71"/>
      <c r="K16" s="71"/>
      <c r="L16" s="71"/>
      <c r="M16" s="71"/>
      <c r="N16" s="56"/>
      <c r="O16" s="56"/>
      <c r="P16" s="56"/>
      <c r="Q16" s="56"/>
      <c r="R16" s="56"/>
      <c r="S16" s="56"/>
    </row>
    <row r="17" spans="1:19" x14ac:dyDescent="0.25">
      <c r="A17" s="56"/>
      <c r="B17" s="56"/>
      <c r="C17" s="56"/>
      <c r="D17" s="71"/>
      <c r="E17" s="71"/>
      <c r="F17" s="71"/>
      <c r="G17" s="71"/>
      <c r="H17" s="71"/>
      <c r="I17" s="71"/>
      <c r="J17" s="71"/>
      <c r="K17" s="71"/>
      <c r="L17" s="71"/>
      <c r="M17" s="71"/>
      <c r="N17" s="56"/>
      <c r="O17" s="56"/>
      <c r="P17" s="56"/>
      <c r="Q17" s="56"/>
      <c r="R17" s="56"/>
      <c r="S17" s="56"/>
    </row>
    <row r="18" spans="1:19" ht="15.75" x14ac:dyDescent="0.25">
      <c r="A18" s="56"/>
      <c r="B18" s="56"/>
      <c r="C18" s="56"/>
      <c r="D18" s="71"/>
      <c r="E18" s="71"/>
      <c r="F18" s="71"/>
      <c r="G18" s="56"/>
      <c r="H18" s="56"/>
      <c r="I18" s="74"/>
      <c r="J18" s="71"/>
      <c r="K18" s="71"/>
      <c r="L18" s="71"/>
      <c r="M18" s="71"/>
      <c r="N18" s="71"/>
      <c r="O18" s="71"/>
      <c r="P18" s="71"/>
      <c r="Q18" s="71"/>
      <c r="R18" s="71"/>
      <c r="S18" s="71"/>
    </row>
    <row r="19" spans="1:19" ht="15.75" x14ac:dyDescent="0.25">
      <c r="A19" s="56"/>
      <c r="B19" s="56"/>
      <c r="C19" s="56"/>
      <c r="D19" s="56"/>
      <c r="E19" s="56"/>
      <c r="F19" s="56"/>
      <c r="H19" s="56"/>
      <c r="I19" s="74"/>
      <c r="J19" s="56"/>
      <c r="K19" s="56"/>
      <c r="L19" s="56"/>
      <c r="M19" s="56"/>
      <c r="N19" s="56"/>
      <c r="O19" s="56"/>
      <c r="P19" s="56"/>
      <c r="Q19" s="56"/>
      <c r="R19" s="56"/>
      <c r="S19" s="56"/>
    </row>
  </sheetData>
  <mergeCells count="9">
    <mergeCell ref="P10:U10"/>
    <mergeCell ref="D7:S7"/>
    <mergeCell ref="D9:F9"/>
    <mergeCell ref="G9:I9"/>
    <mergeCell ref="J9:M9"/>
    <mergeCell ref="N9:O9"/>
    <mergeCell ref="P9:R9"/>
    <mergeCell ref="S9:U9"/>
    <mergeCell ref="D10:O1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75CE4B-E373-49EC-AD1E-86A228DB1032}">
          <x14:formula1>
            <xm:f>Budget!$M$18:$O$18</xm:f>
          </x14:formula1>
          <xm:sqref>A12:A15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U37"/>
  <sheetViews>
    <sheetView zoomScale="90" zoomScaleNormal="90" workbookViewId="0">
      <pane xSplit="2" ySplit="11" topLeftCell="C12" activePane="bottomRight" state="frozen"/>
      <selection pane="topRight" activeCell="E1" sqref="E1"/>
      <selection pane="bottomLeft" activeCell="A7" sqref="A7"/>
      <selection pane="bottomRight" activeCell="B2" sqref="B2"/>
    </sheetView>
  </sheetViews>
  <sheetFormatPr defaultColWidth="8.85546875" defaultRowHeight="15" x14ac:dyDescent="0.25"/>
  <cols>
    <col min="2" max="2" width="65.5703125" bestFit="1" customWidth="1"/>
    <col min="3" max="3" width="1.42578125" customWidth="1"/>
    <col min="4" max="4" width="3.42578125" bestFit="1" customWidth="1"/>
    <col min="5" max="5" width="3.5703125" bestFit="1" customWidth="1"/>
    <col min="6" max="6" width="2.85546875" bestFit="1" customWidth="1"/>
    <col min="7" max="7" width="3.42578125" bestFit="1" customWidth="1"/>
    <col min="8" max="8" width="3.140625" bestFit="1" customWidth="1"/>
    <col min="9" max="9" width="3.5703125" bestFit="1" customWidth="1"/>
    <col min="10" max="10" width="3.42578125" bestFit="1" customWidth="1"/>
    <col min="11" max="11" width="3.85546875" bestFit="1" customWidth="1"/>
    <col min="12" max="13" width="3.140625" bestFit="1" customWidth="1"/>
    <col min="14" max="14" width="3.42578125" bestFit="1" customWidth="1"/>
    <col min="15" max="15" width="3" bestFit="1" customWidth="1"/>
    <col min="16" max="16" width="3.140625" bestFit="1" customWidth="1"/>
    <col min="17" max="17" width="3.5703125" bestFit="1" customWidth="1"/>
    <col min="18" max="18" width="2.85546875" bestFit="1" customWidth="1"/>
    <col min="19" max="19" width="4.42578125" bestFit="1" customWidth="1"/>
    <col min="20" max="20" width="3.85546875" bestFit="1" customWidth="1"/>
    <col min="21" max="21" width="3" bestFit="1" customWidth="1"/>
  </cols>
  <sheetData>
    <row r="7" spans="1:21" ht="23.25" x14ac:dyDescent="0.35">
      <c r="A7" s="56"/>
      <c r="B7" s="56"/>
      <c r="C7" s="56"/>
      <c r="D7" s="189">
        <f>Budget!C8</f>
        <v>0</v>
      </c>
      <c r="E7" s="190"/>
      <c r="F7" s="190"/>
      <c r="G7" s="190"/>
      <c r="H7" s="190"/>
      <c r="I7" s="190"/>
      <c r="J7" s="190"/>
      <c r="K7" s="190"/>
      <c r="L7" s="190"/>
      <c r="M7" s="190"/>
      <c r="N7" s="190"/>
      <c r="O7" s="190"/>
      <c r="P7" s="190"/>
      <c r="Q7" s="190"/>
      <c r="R7" s="190"/>
      <c r="S7" s="190"/>
    </row>
    <row r="8" spans="1:21" ht="15.75" thickBot="1" x14ac:dyDescent="0.3">
      <c r="A8" s="56"/>
      <c r="B8" s="85"/>
      <c r="C8" s="56"/>
      <c r="D8" s="56"/>
      <c r="E8" s="56"/>
      <c r="F8" s="56"/>
      <c r="G8" s="56"/>
      <c r="H8" s="56"/>
      <c r="I8" s="56"/>
      <c r="J8" s="56"/>
      <c r="K8" s="56"/>
      <c r="L8" s="56"/>
      <c r="M8" s="56"/>
      <c r="N8" s="56"/>
      <c r="O8" s="56"/>
      <c r="P8" s="56"/>
      <c r="Q8" s="56"/>
      <c r="R8" s="56"/>
      <c r="S8" s="56"/>
    </row>
    <row r="9" spans="1:21" ht="15.75" thickBot="1" x14ac:dyDescent="0.3">
      <c r="A9" s="56"/>
      <c r="B9" s="56"/>
      <c r="C9" s="56"/>
      <c r="D9" s="191" t="s">
        <v>19</v>
      </c>
      <c r="E9" s="192"/>
      <c r="F9" s="192"/>
      <c r="G9" s="192" t="s">
        <v>20</v>
      </c>
      <c r="H9" s="192"/>
      <c r="I9" s="192"/>
      <c r="J9" s="192" t="s">
        <v>21</v>
      </c>
      <c r="K9" s="192"/>
      <c r="L9" s="192"/>
      <c r="M9" s="192"/>
      <c r="N9" s="192" t="s">
        <v>22</v>
      </c>
      <c r="O9" s="193"/>
      <c r="P9" s="191" t="s">
        <v>19</v>
      </c>
      <c r="Q9" s="192"/>
      <c r="R9" s="192"/>
      <c r="S9" s="192" t="s">
        <v>20</v>
      </c>
      <c r="T9" s="192"/>
      <c r="U9" s="192"/>
    </row>
    <row r="10" spans="1:21" ht="15.75" thickBot="1" x14ac:dyDescent="0.3">
      <c r="A10" s="56"/>
      <c r="B10" s="56"/>
      <c r="C10" s="56"/>
      <c r="D10" s="194">
        <v>2021</v>
      </c>
      <c r="E10" s="195"/>
      <c r="F10" s="195"/>
      <c r="G10" s="195"/>
      <c r="H10" s="195"/>
      <c r="I10" s="195"/>
      <c r="J10" s="195"/>
      <c r="K10" s="195"/>
      <c r="L10" s="195"/>
      <c r="M10" s="195"/>
      <c r="N10" s="195"/>
      <c r="O10" s="196"/>
      <c r="P10" s="187">
        <v>2022</v>
      </c>
      <c r="Q10" s="188"/>
      <c r="R10" s="188"/>
      <c r="S10" s="188"/>
      <c r="T10" s="188"/>
      <c r="U10" s="188"/>
    </row>
    <row r="11" spans="1:21" ht="15.75" thickBot="1" x14ac:dyDescent="0.3">
      <c r="A11" s="56"/>
      <c r="B11" s="56"/>
      <c r="C11" s="56"/>
      <c r="D11" s="171" t="s">
        <v>26</v>
      </c>
      <c r="E11" s="172" t="s">
        <v>27</v>
      </c>
      <c r="F11" s="172" t="s">
        <v>28</v>
      </c>
      <c r="G11" s="172" t="s">
        <v>29</v>
      </c>
      <c r="H11" s="172" t="s">
        <v>30</v>
      </c>
      <c r="I11" s="172" t="s">
        <v>31</v>
      </c>
      <c r="J11" s="172" t="s">
        <v>32</v>
      </c>
      <c r="K11" s="172" t="s">
        <v>33</v>
      </c>
      <c r="L11" s="172" t="s">
        <v>34</v>
      </c>
      <c r="M11" s="172" t="s">
        <v>23</v>
      </c>
      <c r="N11" s="172" t="s">
        <v>24</v>
      </c>
      <c r="O11" s="173" t="s">
        <v>25</v>
      </c>
      <c r="P11" s="171" t="s">
        <v>26</v>
      </c>
      <c r="Q11" s="172" t="s">
        <v>27</v>
      </c>
      <c r="R11" s="172" t="s">
        <v>28</v>
      </c>
      <c r="S11" s="172" t="s">
        <v>29</v>
      </c>
      <c r="T11" s="172" t="s">
        <v>30</v>
      </c>
      <c r="U11" s="172" t="s">
        <v>31</v>
      </c>
    </row>
    <row r="12" spans="1:21" ht="15.75" x14ac:dyDescent="0.25">
      <c r="A12" s="200"/>
      <c r="B12" s="83" t="str">
        <f>Budget!C20</f>
        <v>WP1 - titolo</v>
      </c>
      <c r="C12" s="57"/>
      <c r="D12" s="79"/>
      <c r="E12" s="79"/>
      <c r="F12" s="79"/>
      <c r="G12" s="69"/>
      <c r="H12" s="69"/>
      <c r="I12" s="69"/>
      <c r="J12" s="69"/>
      <c r="K12" s="69"/>
      <c r="L12" s="69"/>
      <c r="M12" s="69"/>
      <c r="N12" s="69"/>
      <c r="O12" s="69"/>
      <c r="P12" s="69"/>
      <c r="Q12" s="69"/>
      <c r="R12" s="69"/>
      <c r="S12" s="69"/>
      <c r="T12" s="69"/>
      <c r="U12" s="69"/>
    </row>
    <row r="13" spans="1:21" x14ac:dyDescent="0.25">
      <c r="A13" s="201"/>
      <c r="B13" s="176" t="s">
        <v>83</v>
      </c>
      <c r="C13" s="59"/>
      <c r="D13" s="134"/>
      <c r="E13" s="134"/>
      <c r="F13" s="177" t="s">
        <v>18</v>
      </c>
      <c r="G13" s="76"/>
      <c r="H13" s="76"/>
      <c r="I13" s="76"/>
      <c r="J13" s="76"/>
      <c r="K13" s="76"/>
      <c r="L13" s="76"/>
      <c r="M13" s="76"/>
      <c r="N13" s="76"/>
      <c r="O13" s="76"/>
      <c r="P13" s="76"/>
      <c r="Q13" s="76"/>
      <c r="R13" s="76"/>
      <c r="S13" s="76"/>
      <c r="T13" s="76"/>
      <c r="U13" s="76"/>
    </row>
    <row r="14" spans="1:21" x14ac:dyDescent="0.25">
      <c r="A14" s="201"/>
      <c r="B14" s="58"/>
      <c r="C14" s="59"/>
      <c r="D14" s="76"/>
      <c r="E14" s="76"/>
      <c r="F14" s="76"/>
      <c r="G14" s="76"/>
      <c r="H14" s="76"/>
      <c r="I14" s="76"/>
      <c r="J14" s="76"/>
      <c r="K14" s="76"/>
      <c r="L14" s="76"/>
      <c r="M14" s="76"/>
      <c r="N14" s="76"/>
      <c r="O14" s="76"/>
      <c r="P14" s="76"/>
      <c r="Q14" s="76"/>
      <c r="R14" s="76"/>
      <c r="S14" s="76"/>
      <c r="T14" s="76"/>
      <c r="U14" s="76"/>
    </row>
    <row r="15" spans="1:21" x14ac:dyDescent="0.25">
      <c r="A15" s="201"/>
      <c r="B15" s="58"/>
      <c r="C15" s="58"/>
      <c r="D15" s="76"/>
      <c r="E15" s="76"/>
      <c r="F15" s="76"/>
      <c r="G15" s="76"/>
      <c r="H15" s="76"/>
      <c r="I15" s="76"/>
      <c r="J15" s="76"/>
      <c r="K15" s="76"/>
      <c r="L15" s="76"/>
      <c r="M15" s="76"/>
      <c r="N15" s="76"/>
      <c r="O15" s="76"/>
      <c r="P15" s="76"/>
      <c r="Q15" s="76"/>
      <c r="R15" s="76"/>
      <c r="S15" s="76"/>
      <c r="T15" s="76"/>
      <c r="U15" s="76"/>
    </row>
    <row r="16" spans="1:21" ht="15.75" thickBot="1" x14ac:dyDescent="0.3">
      <c r="A16" s="201"/>
      <c r="B16" s="60"/>
      <c r="C16" s="61"/>
      <c r="D16" s="68"/>
      <c r="E16" s="68"/>
      <c r="F16" s="68"/>
      <c r="G16" s="68"/>
      <c r="H16" s="68"/>
      <c r="I16" s="68"/>
      <c r="J16" s="68"/>
      <c r="K16" s="68"/>
      <c r="L16" s="68"/>
      <c r="M16" s="68"/>
      <c r="N16" s="68"/>
      <c r="O16" s="68"/>
      <c r="P16" s="68"/>
      <c r="Q16" s="68"/>
      <c r="R16" s="68"/>
      <c r="S16" s="68"/>
      <c r="T16" s="68"/>
      <c r="U16" s="68"/>
    </row>
    <row r="17" spans="1:21" ht="15.6" customHeight="1" x14ac:dyDescent="0.25">
      <c r="A17" s="197"/>
      <c r="B17" s="62" t="str">
        <f>Budget!C21</f>
        <v>WP2 - titolo</v>
      </c>
      <c r="C17" s="63"/>
      <c r="D17" s="69"/>
      <c r="E17" s="69"/>
      <c r="F17" s="69"/>
      <c r="G17" s="79"/>
      <c r="H17" s="79"/>
      <c r="I17" s="79"/>
      <c r="J17" s="69"/>
      <c r="K17" s="69"/>
      <c r="L17" s="69"/>
      <c r="M17" s="69"/>
      <c r="N17" s="69"/>
      <c r="O17" s="69"/>
      <c r="P17" s="69"/>
      <c r="Q17" s="69"/>
      <c r="R17" s="69"/>
      <c r="S17" s="69"/>
      <c r="T17" s="69"/>
      <c r="U17" s="69"/>
    </row>
    <row r="18" spans="1:21" x14ac:dyDescent="0.25">
      <c r="A18" s="198"/>
      <c r="B18" s="176" t="s">
        <v>83</v>
      </c>
      <c r="C18" s="59"/>
      <c r="D18" s="77"/>
      <c r="E18" s="77"/>
      <c r="F18" s="77"/>
      <c r="G18" s="77"/>
      <c r="H18" s="77"/>
      <c r="I18" s="177" t="s">
        <v>18</v>
      </c>
      <c r="J18" s="77"/>
      <c r="K18" s="77"/>
      <c r="L18" s="77"/>
      <c r="M18" s="77"/>
      <c r="N18" s="77"/>
      <c r="O18" s="77"/>
      <c r="P18" s="77"/>
      <c r="Q18" s="77"/>
      <c r="R18" s="77"/>
      <c r="S18" s="77"/>
      <c r="T18" s="77"/>
      <c r="U18" s="77"/>
    </row>
    <row r="19" spans="1:21" x14ac:dyDescent="0.25">
      <c r="A19" s="198"/>
      <c r="B19" s="59"/>
      <c r="C19" s="64"/>
      <c r="D19" s="77"/>
      <c r="E19" s="77"/>
      <c r="F19" s="77"/>
      <c r="G19" s="77"/>
      <c r="H19" s="77"/>
      <c r="I19" s="77"/>
      <c r="J19" s="77"/>
      <c r="K19" s="77"/>
      <c r="L19" s="77"/>
      <c r="M19" s="77"/>
      <c r="N19" s="77"/>
      <c r="O19" s="77"/>
      <c r="P19" s="77"/>
      <c r="Q19" s="77"/>
      <c r="R19" s="77"/>
      <c r="S19" s="77"/>
      <c r="T19" s="77"/>
      <c r="U19" s="77"/>
    </row>
    <row r="20" spans="1:21" ht="15.75" thickBot="1" x14ac:dyDescent="0.3">
      <c r="A20" s="199"/>
      <c r="B20" s="82"/>
      <c r="C20" s="66"/>
      <c r="D20" s="66"/>
      <c r="E20" s="66"/>
      <c r="F20" s="66"/>
      <c r="G20" s="66"/>
      <c r="H20" s="66"/>
      <c r="I20" s="66"/>
      <c r="J20" s="66"/>
      <c r="K20" s="66"/>
      <c r="L20" s="66"/>
      <c r="M20" s="66"/>
      <c r="N20" s="66"/>
      <c r="O20" s="66"/>
      <c r="P20" s="66"/>
      <c r="Q20" s="66"/>
      <c r="R20" s="66"/>
      <c r="S20" s="66"/>
      <c r="T20" s="66"/>
      <c r="U20" s="66"/>
    </row>
    <row r="21" spans="1:21" ht="15.75" x14ac:dyDescent="0.25">
      <c r="A21" s="197"/>
      <c r="B21" s="84" t="str">
        <f>Budget!C22</f>
        <v>WP3   - titolo</v>
      </c>
      <c r="C21" s="59"/>
      <c r="D21" s="69"/>
      <c r="E21" s="69"/>
      <c r="F21" s="69"/>
      <c r="G21" s="69"/>
      <c r="H21" s="69"/>
      <c r="I21" s="69"/>
      <c r="J21" s="79"/>
      <c r="K21" s="79"/>
      <c r="L21" s="79"/>
      <c r="M21" s="155"/>
      <c r="N21" s="155"/>
      <c r="O21" s="155"/>
      <c r="P21" s="155"/>
      <c r="Q21" s="155"/>
      <c r="R21" s="155"/>
      <c r="S21" s="155"/>
      <c r="T21" s="69"/>
      <c r="U21" s="69"/>
    </row>
    <row r="22" spans="1:21" x14ac:dyDescent="0.25">
      <c r="A22" s="198"/>
      <c r="B22" s="176" t="s">
        <v>83</v>
      </c>
      <c r="C22" s="59"/>
      <c r="D22" s="77"/>
      <c r="E22" s="77"/>
      <c r="F22" s="77"/>
      <c r="G22" s="77"/>
      <c r="H22" s="77"/>
      <c r="I22" s="77"/>
      <c r="J22" s="77"/>
      <c r="K22" s="77"/>
      <c r="L22" s="77"/>
      <c r="M22" s="77"/>
      <c r="N22" s="77"/>
      <c r="O22" s="177" t="s">
        <v>18</v>
      </c>
      <c r="P22" s="77"/>
      <c r="Q22" s="77"/>
      <c r="R22" s="77"/>
      <c r="S22" s="177" t="s">
        <v>18</v>
      </c>
      <c r="T22" s="77"/>
    </row>
    <row r="23" spans="1:21" x14ac:dyDescent="0.25">
      <c r="A23" s="198"/>
      <c r="B23" s="64"/>
      <c r="C23" s="64"/>
      <c r="D23" s="77"/>
      <c r="E23" s="77"/>
      <c r="F23" s="77"/>
      <c r="G23" s="77"/>
      <c r="H23" s="77"/>
      <c r="I23" s="77"/>
      <c r="J23" s="77"/>
      <c r="K23" s="77"/>
      <c r="L23" s="77"/>
      <c r="M23" s="77"/>
      <c r="N23" s="77"/>
      <c r="O23" s="77"/>
      <c r="P23" s="77"/>
      <c r="Q23" s="77"/>
      <c r="R23" s="77"/>
      <c r="S23" s="77"/>
      <c r="T23" s="77"/>
    </row>
    <row r="24" spans="1:21" ht="15.75" thickBot="1" x14ac:dyDescent="0.3">
      <c r="A24" s="199"/>
      <c r="B24" s="64"/>
      <c r="C24" s="64"/>
      <c r="D24" s="66"/>
      <c r="E24" s="66"/>
      <c r="F24" s="66"/>
      <c r="G24" s="66"/>
      <c r="H24" s="66"/>
      <c r="I24" s="66"/>
      <c r="J24" s="66"/>
      <c r="K24" s="66"/>
      <c r="L24" s="66"/>
      <c r="M24" s="66"/>
      <c r="N24" s="66"/>
      <c r="O24" s="66"/>
      <c r="P24" s="66"/>
      <c r="Q24" s="66"/>
      <c r="R24" s="66"/>
      <c r="S24" s="66"/>
      <c r="T24" s="66"/>
      <c r="U24" s="78"/>
    </row>
    <row r="25" spans="1:21" ht="15.75" x14ac:dyDescent="0.25">
      <c r="A25" s="200"/>
      <c r="B25" s="62" t="str">
        <f>Budget!C23</f>
        <v>WP4   - titolo</v>
      </c>
      <c r="C25" s="63"/>
      <c r="D25" s="69"/>
      <c r="E25" s="69"/>
      <c r="F25" s="69"/>
      <c r="G25" s="69"/>
      <c r="H25" s="69"/>
      <c r="I25" s="69"/>
      <c r="J25" s="69"/>
      <c r="K25" s="69"/>
      <c r="L25" s="69"/>
      <c r="M25" s="69"/>
      <c r="N25" s="69"/>
      <c r="O25" s="69"/>
      <c r="P25" s="69"/>
      <c r="Q25" s="69"/>
      <c r="R25" s="69"/>
      <c r="S25" s="69"/>
      <c r="T25" s="155"/>
      <c r="U25" s="155"/>
    </row>
    <row r="26" spans="1:21" x14ac:dyDescent="0.25">
      <c r="A26" s="201"/>
      <c r="B26" s="176" t="s">
        <v>83</v>
      </c>
      <c r="C26" s="59"/>
      <c r="D26" s="76"/>
      <c r="E26" s="76"/>
      <c r="F26" s="76"/>
      <c r="G26" s="76"/>
      <c r="H26" s="76"/>
      <c r="I26" s="76"/>
      <c r="J26" s="76"/>
      <c r="K26" s="76"/>
      <c r="L26" s="76"/>
      <c r="M26" s="76"/>
      <c r="N26" s="76"/>
      <c r="O26" s="76"/>
      <c r="P26" s="76"/>
      <c r="Q26" s="76"/>
      <c r="R26" s="76"/>
      <c r="S26" s="76"/>
      <c r="T26" s="76"/>
      <c r="U26" s="177" t="s">
        <v>18</v>
      </c>
    </row>
    <row r="27" spans="1:21" x14ac:dyDescent="0.25">
      <c r="A27" s="201"/>
      <c r="B27" s="58"/>
      <c r="C27" s="58"/>
      <c r="D27" s="76"/>
      <c r="E27" s="76"/>
      <c r="F27" s="76"/>
      <c r="G27" s="76"/>
      <c r="H27" s="76"/>
      <c r="I27" s="76"/>
      <c r="J27" s="76"/>
      <c r="K27" s="76"/>
      <c r="L27" s="76"/>
      <c r="M27" s="76"/>
      <c r="N27" s="76"/>
      <c r="O27" s="76"/>
      <c r="P27" s="76"/>
      <c r="Q27" s="76"/>
      <c r="R27" s="76"/>
      <c r="S27" s="76"/>
      <c r="T27" s="76"/>
      <c r="U27" s="76"/>
    </row>
    <row r="28" spans="1:21" x14ac:dyDescent="0.25">
      <c r="A28" s="201"/>
      <c r="B28" s="64"/>
      <c r="C28" s="65"/>
      <c r="D28" s="76"/>
      <c r="E28" s="76"/>
      <c r="F28" s="76"/>
      <c r="G28" s="76"/>
      <c r="H28" s="76"/>
      <c r="I28" s="76"/>
      <c r="J28" s="76"/>
      <c r="K28" s="76"/>
      <c r="L28" s="76"/>
      <c r="M28" s="76"/>
      <c r="N28" s="76"/>
      <c r="O28" s="76"/>
      <c r="P28" s="76"/>
      <c r="Q28" s="76"/>
      <c r="R28" s="76"/>
      <c r="S28" s="76"/>
      <c r="T28" s="76"/>
      <c r="U28" s="76"/>
    </row>
    <row r="29" spans="1:21" ht="15.75" thickBot="1" x14ac:dyDescent="0.3">
      <c r="A29" s="201"/>
      <c r="B29" s="59"/>
      <c r="C29" s="70"/>
      <c r="D29" s="68"/>
      <c r="E29" s="68"/>
      <c r="F29" s="68"/>
      <c r="G29" s="68"/>
      <c r="H29" s="68"/>
      <c r="I29" s="68"/>
      <c r="J29" s="68"/>
      <c r="K29" s="68"/>
      <c r="L29" s="68"/>
      <c r="M29" s="68"/>
      <c r="N29" s="68"/>
      <c r="O29" s="68"/>
      <c r="P29" s="68"/>
      <c r="Q29" s="68"/>
      <c r="R29" s="68"/>
      <c r="S29" s="68"/>
      <c r="T29" s="68"/>
      <c r="U29" s="68"/>
    </row>
    <row r="30" spans="1:21" ht="15.75" x14ac:dyDescent="0.25">
      <c r="A30" s="197"/>
      <c r="B30" s="72">
        <f>Budget!C24</f>
        <v>0</v>
      </c>
      <c r="C30" s="73"/>
      <c r="D30" s="69"/>
      <c r="E30" s="69"/>
      <c r="F30" s="69"/>
      <c r="G30" s="69"/>
      <c r="H30" s="69"/>
      <c r="I30" s="69"/>
      <c r="J30" s="69"/>
      <c r="K30" s="69"/>
      <c r="L30" s="69"/>
      <c r="M30" s="69"/>
      <c r="N30" s="69"/>
      <c r="O30" s="69"/>
      <c r="P30" s="69"/>
      <c r="Q30" s="69"/>
      <c r="R30" s="69"/>
      <c r="S30" s="69"/>
      <c r="T30" s="69"/>
      <c r="U30" s="69"/>
    </row>
    <row r="31" spans="1:21" x14ac:dyDescent="0.25">
      <c r="A31" s="198"/>
      <c r="B31" s="58"/>
      <c r="C31" s="75"/>
      <c r="D31" s="76"/>
      <c r="E31" s="76"/>
      <c r="F31" s="76"/>
      <c r="G31" s="76"/>
      <c r="H31" s="76"/>
      <c r="I31" s="76"/>
      <c r="J31" s="76"/>
      <c r="K31" s="76"/>
      <c r="L31" s="76"/>
      <c r="M31" s="76"/>
      <c r="N31" s="76"/>
      <c r="O31" s="76"/>
      <c r="P31" s="76"/>
      <c r="Q31" s="76"/>
      <c r="R31" s="76"/>
      <c r="S31" s="76"/>
      <c r="T31" s="76"/>
      <c r="U31" s="76"/>
    </row>
    <row r="32" spans="1:21" x14ac:dyDescent="0.25">
      <c r="A32" s="198"/>
      <c r="B32" s="58"/>
      <c r="C32" s="67"/>
      <c r="D32" s="76"/>
      <c r="E32" s="76"/>
      <c r="F32" s="76"/>
      <c r="G32" s="76"/>
      <c r="H32" s="76"/>
      <c r="I32" s="76"/>
      <c r="J32" s="76"/>
      <c r="K32" s="76"/>
      <c r="L32" s="76"/>
      <c r="M32" s="76"/>
      <c r="N32" s="76"/>
      <c r="O32" s="76"/>
      <c r="P32" s="76"/>
      <c r="Q32" s="76"/>
      <c r="R32" s="76"/>
      <c r="S32" s="76"/>
      <c r="T32" s="76"/>
      <c r="U32" s="76"/>
    </row>
    <row r="33" spans="1:21" ht="15.75" thickBot="1" x14ac:dyDescent="0.3">
      <c r="A33" s="199"/>
      <c r="B33" s="61"/>
      <c r="C33" s="61"/>
      <c r="D33" s="68"/>
      <c r="E33" s="68"/>
      <c r="F33" s="68"/>
      <c r="G33" s="68"/>
      <c r="H33" s="68"/>
      <c r="I33" s="68"/>
      <c r="J33" s="68"/>
      <c r="K33" s="68"/>
      <c r="L33" s="68"/>
      <c r="M33" s="68"/>
      <c r="N33" s="68"/>
      <c r="O33" s="68"/>
      <c r="P33" s="68"/>
      <c r="Q33" s="68"/>
      <c r="R33" s="68"/>
      <c r="S33" s="68"/>
      <c r="T33" s="68"/>
      <c r="U33" s="68"/>
    </row>
    <row r="34" spans="1:21" x14ac:dyDescent="0.25">
      <c r="A34" s="56"/>
      <c r="B34" s="56"/>
      <c r="C34" s="58"/>
      <c r="D34" s="71"/>
      <c r="E34" s="71"/>
      <c r="F34" s="71"/>
      <c r="G34" s="71"/>
      <c r="H34" s="71"/>
      <c r="I34" s="71"/>
      <c r="J34" s="71"/>
      <c r="K34" s="71"/>
      <c r="L34" s="71"/>
      <c r="M34" s="71"/>
      <c r="N34" s="56"/>
      <c r="O34" s="56"/>
      <c r="P34" s="56"/>
      <c r="Q34" s="56"/>
      <c r="R34" s="56"/>
      <c r="S34" s="56"/>
    </row>
    <row r="35" spans="1:21" x14ac:dyDescent="0.25">
      <c r="A35" s="56"/>
      <c r="B35" s="56"/>
      <c r="C35" s="56"/>
      <c r="D35" s="71"/>
      <c r="E35" s="71"/>
      <c r="F35" s="71"/>
      <c r="G35" s="71"/>
      <c r="H35" s="71"/>
      <c r="I35" s="71"/>
      <c r="J35" s="71"/>
      <c r="K35" s="71"/>
      <c r="L35" s="71"/>
      <c r="M35" s="71"/>
      <c r="N35" s="56"/>
      <c r="O35" s="56"/>
      <c r="P35" s="56"/>
      <c r="Q35" s="56"/>
      <c r="R35" s="56"/>
      <c r="S35" s="56"/>
    </row>
    <row r="36" spans="1:21" ht="15.75" x14ac:dyDescent="0.25">
      <c r="A36" s="56"/>
      <c r="B36" s="56"/>
      <c r="C36" s="56"/>
      <c r="D36" s="71"/>
      <c r="E36" s="71"/>
      <c r="F36" s="71"/>
      <c r="G36" s="56"/>
      <c r="H36" s="56"/>
      <c r="I36" s="74"/>
      <c r="J36" s="71"/>
      <c r="K36" s="71"/>
      <c r="L36" s="71"/>
      <c r="M36" s="71"/>
      <c r="N36" s="71"/>
      <c r="O36" s="71"/>
      <c r="P36" s="71"/>
      <c r="Q36" s="71"/>
      <c r="R36" s="71"/>
      <c r="S36" s="71"/>
    </row>
    <row r="37" spans="1:21" ht="15.75" x14ac:dyDescent="0.25">
      <c r="A37" s="56"/>
      <c r="B37" s="56"/>
      <c r="C37" s="56"/>
      <c r="D37" s="56"/>
      <c r="E37" s="56"/>
      <c r="F37" s="56"/>
      <c r="H37" s="56"/>
      <c r="I37" s="74"/>
      <c r="J37" s="56"/>
      <c r="K37" s="56"/>
      <c r="L37" s="56"/>
      <c r="M37" s="56"/>
      <c r="N37" s="56"/>
      <c r="O37" s="56"/>
      <c r="P37" s="56"/>
      <c r="Q37" s="56"/>
      <c r="R37" s="56"/>
      <c r="S37" s="56"/>
    </row>
  </sheetData>
  <mergeCells count="14">
    <mergeCell ref="D7:S7"/>
    <mergeCell ref="D9:F9"/>
    <mergeCell ref="G9:I9"/>
    <mergeCell ref="J9:M9"/>
    <mergeCell ref="N9:O9"/>
    <mergeCell ref="P9:R9"/>
    <mergeCell ref="S9:U9"/>
    <mergeCell ref="D10:O10"/>
    <mergeCell ref="A30:A33"/>
    <mergeCell ref="A25:A29"/>
    <mergeCell ref="A12:A16"/>
    <mergeCell ref="P10:U10"/>
    <mergeCell ref="A17:A20"/>
    <mergeCell ref="A21:A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0:AM79"/>
  <sheetViews>
    <sheetView zoomScale="90" zoomScaleNormal="90" workbookViewId="0">
      <selection activeCell="B2" sqref="B2"/>
    </sheetView>
  </sheetViews>
  <sheetFormatPr defaultColWidth="8.85546875" defaultRowHeight="15" x14ac:dyDescent="0.25"/>
  <cols>
    <col min="2" max="2" width="65.5703125" bestFit="1" customWidth="1"/>
    <col min="3" max="3" width="4" style="99" bestFit="1" customWidth="1"/>
    <col min="4" max="4" width="6.5703125" style="99" customWidth="1"/>
    <col min="5" max="5" width="8.140625" style="99" bestFit="1" customWidth="1"/>
    <col min="6" max="6" width="9.85546875" style="99" customWidth="1"/>
    <col min="7" max="7" width="11.42578125" style="99" bestFit="1" customWidth="1"/>
    <col min="8" max="8" width="8.42578125" style="99" customWidth="1"/>
    <col min="9" max="9" width="1.42578125" customWidth="1"/>
    <col min="10" max="10" width="3.42578125" bestFit="1" customWidth="1"/>
    <col min="11" max="11" width="3.5703125" bestFit="1" customWidth="1"/>
    <col min="12" max="12" width="2.85546875" bestFit="1" customWidth="1"/>
    <col min="13" max="13" width="3.42578125" bestFit="1" customWidth="1"/>
    <col min="14" max="14" width="3.140625" bestFit="1" customWidth="1"/>
    <col min="15" max="15" width="3.5703125" bestFit="1" customWidth="1"/>
    <col min="16" max="16" width="3.42578125" bestFit="1" customWidth="1"/>
    <col min="17" max="17" width="3.85546875" bestFit="1" customWidth="1"/>
    <col min="18" max="19" width="3.140625" bestFit="1" customWidth="1"/>
    <col min="20" max="20" width="3.42578125" bestFit="1" customWidth="1"/>
    <col min="21" max="21" width="3" bestFit="1" customWidth="1"/>
    <col min="22" max="22" width="3.140625" bestFit="1" customWidth="1"/>
    <col min="23" max="23" width="3.5703125" bestFit="1" customWidth="1"/>
    <col min="24" max="24" width="2.85546875" bestFit="1" customWidth="1"/>
    <col min="25" max="25" width="3.140625" bestFit="1" customWidth="1"/>
    <col min="26" max="26" width="3.85546875" bestFit="1" customWidth="1"/>
    <col min="27" max="27" width="3" bestFit="1" customWidth="1"/>
    <col min="31" max="31" width="6.42578125" bestFit="1" customWidth="1"/>
    <col min="36" max="36" width="22.5703125" bestFit="1" customWidth="1"/>
    <col min="37" max="37" width="8.42578125" bestFit="1" customWidth="1"/>
    <col min="38" max="38" width="11" bestFit="1" customWidth="1"/>
    <col min="39" max="39" width="6.5703125" bestFit="1" customWidth="1"/>
  </cols>
  <sheetData>
    <row r="10" spans="1:39" x14ac:dyDescent="0.25">
      <c r="AJ10" s="203" t="s">
        <v>60</v>
      </c>
      <c r="AK10" s="205" t="s">
        <v>61</v>
      </c>
      <c r="AL10" s="206"/>
      <c r="AM10" s="207"/>
    </row>
    <row r="11" spans="1:39" ht="23.25" x14ac:dyDescent="0.35">
      <c r="A11" s="56"/>
      <c r="B11" s="56"/>
      <c r="C11" s="89"/>
      <c r="D11" s="89"/>
      <c r="E11" s="89"/>
      <c r="F11" s="90" t="s">
        <v>53</v>
      </c>
      <c r="G11" s="90" t="s">
        <v>54</v>
      </c>
      <c r="H11" s="90" t="s">
        <v>58</v>
      </c>
      <c r="I11" s="56"/>
      <c r="J11" s="189">
        <f>Budget!C8</f>
        <v>0</v>
      </c>
      <c r="K11" s="190"/>
      <c r="L11" s="190"/>
      <c r="M11" s="190"/>
      <c r="N11" s="190"/>
      <c r="O11" s="190"/>
      <c r="P11" s="190"/>
      <c r="Q11" s="190"/>
      <c r="R11" s="190"/>
      <c r="S11" s="190"/>
      <c r="T11" s="190"/>
      <c r="U11" s="190"/>
      <c r="V11" s="190"/>
      <c r="W11" s="190"/>
      <c r="X11" s="190"/>
      <c r="Y11" s="190"/>
      <c r="AC11" s="86"/>
      <c r="AD11" s="156" t="s">
        <v>41</v>
      </c>
      <c r="AE11">
        <f>AF11/8</f>
        <v>215</v>
      </c>
      <c r="AF11" s="87">
        <v>1720</v>
      </c>
      <c r="AG11" s="88" t="s">
        <v>42</v>
      </c>
      <c r="AJ11" s="204"/>
      <c r="AK11" s="127" t="s">
        <v>62</v>
      </c>
      <c r="AL11" s="127" t="s">
        <v>63</v>
      </c>
      <c r="AM11" s="127" t="s">
        <v>64</v>
      </c>
    </row>
    <row r="12" spans="1:39" ht="15.75" thickBot="1" x14ac:dyDescent="0.3">
      <c r="A12" s="56"/>
      <c r="B12" s="85" t="s">
        <v>52</v>
      </c>
      <c r="C12" s="90"/>
      <c r="D12" s="90"/>
      <c r="E12" s="90"/>
      <c r="F12" s="118">
        <f>SUM(F13:F14)</f>
        <v>56.3</v>
      </c>
      <c r="G12" s="118">
        <f>SUM(G13:G14)</f>
        <v>8069.666666666667</v>
      </c>
      <c r="H12" s="130">
        <f>SUM(H13:H14)</f>
        <v>0</v>
      </c>
      <c r="I12" s="56"/>
      <c r="J12" s="56"/>
      <c r="K12" s="56"/>
      <c r="L12" s="56"/>
      <c r="M12" s="56"/>
      <c r="N12" s="56"/>
      <c r="O12" s="56"/>
      <c r="P12" s="56"/>
      <c r="Q12" s="56"/>
      <c r="R12" s="56"/>
      <c r="S12" s="56"/>
      <c r="T12" s="56"/>
      <c r="U12" s="56"/>
      <c r="V12" s="56"/>
      <c r="W12" s="56"/>
      <c r="X12" s="56"/>
      <c r="Y12" s="56"/>
      <c r="AC12" s="86"/>
      <c r="AD12" s="156" t="s">
        <v>48</v>
      </c>
      <c r="AE12" s="102">
        <f>AE11/12</f>
        <v>17.916666666666668</v>
      </c>
      <c r="AJ12" s="128" t="s">
        <v>65</v>
      </c>
      <c r="AK12" s="129">
        <v>75</v>
      </c>
      <c r="AL12" s="129">
        <v>73</v>
      </c>
      <c r="AM12" s="129">
        <v>55</v>
      </c>
    </row>
    <row r="13" spans="1:39" ht="15.75" thickBot="1" x14ac:dyDescent="0.3">
      <c r="A13" s="56"/>
      <c r="B13" s="85" t="s">
        <v>51</v>
      </c>
      <c r="C13" s="89"/>
      <c r="D13" s="89"/>
      <c r="E13" s="89"/>
      <c r="F13" s="117">
        <f>F17+F29+F41+F50</f>
        <v>23.299999999999997</v>
      </c>
      <c r="G13" s="117">
        <f>G17+G29+G41+G50</f>
        <v>3339.666666666667</v>
      </c>
      <c r="H13" s="131">
        <f>H17+H29+H41+H50</f>
        <v>0</v>
      </c>
      <c r="I13" s="56"/>
      <c r="J13" s="191" t="s">
        <v>19</v>
      </c>
      <c r="K13" s="192"/>
      <c r="L13" s="192"/>
      <c r="M13" s="192" t="s">
        <v>20</v>
      </c>
      <c r="N13" s="192"/>
      <c r="O13" s="192"/>
      <c r="P13" s="192" t="s">
        <v>21</v>
      </c>
      <c r="Q13" s="192"/>
      <c r="R13" s="192"/>
      <c r="S13" s="192" t="s">
        <v>22</v>
      </c>
      <c r="T13" s="192"/>
      <c r="U13" s="193"/>
      <c r="V13" s="191" t="s">
        <v>19</v>
      </c>
      <c r="W13" s="192"/>
      <c r="X13" s="192"/>
      <c r="Y13" s="192" t="s">
        <v>20</v>
      </c>
      <c r="Z13" s="192"/>
      <c r="AA13" s="192"/>
      <c r="AC13" s="86"/>
      <c r="AD13" s="156" t="s">
        <v>43</v>
      </c>
      <c r="AE13">
        <f>AE11*8</f>
        <v>1720</v>
      </c>
      <c r="AJ13" s="128" t="s">
        <v>66</v>
      </c>
      <c r="AK13" s="129">
        <v>43</v>
      </c>
      <c r="AL13" s="129">
        <v>48</v>
      </c>
      <c r="AM13" s="129">
        <v>33</v>
      </c>
    </row>
    <row r="14" spans="1:39" ht="15.75" thickBot="1" x14ac:dyDescent="0.3">
      <c r="A14" s="56"/>
      <c r="B14" s="116" t="s">
        <v>50</v>
      </c>
      <c r="C14" s="89"/>
      <c r="D14" s="89"/>
      <c r="E14" s="89"/>
      <c r="F14" s="119">
        <f>F22+F34+F46+F55</f>
        <v>33</v>
      </c>
      <c r="G14" s="89">
        <f>G22+G34+G46+G55</f>
        <v>4730</v>
      </c>
      <c r="H14" s="132">
        <f>H22+H34+H46+H55</f>
        <v>0</v>
      </c>
      <c r="I14" s="56"/>
      <c r="J14" s="194">
        <v>2021</v>
      </c>
      <c r="K14" s="195"/>
      <c r="L14" s="195"/>
      <c r="M14" s="195"/>
      <c r="N14" s="195"/>
      <c r="O14" s="195"/>
      <c r="P14" s="195"/>
      <c r="Q14" s="195"/>
      <c r="R14" s="195"/>
      <c r="S14" s="195"/>
      <c r="T14" s="195"/>
      <c r="U14" s="196"/>
      <c r="V14" s="187">
        <v>2022</v>
      </c>
      <c r="W14" s="188"/>
      <c r="X14" s="188"/>
      <c r="Y14" s="188"/>
      <c r="Z14" s="188"/>
      <c r="AA14" s="188"/>
      <c r="AC14" s="86"/>
      <c r="AD14" s="156" t="s">
        <v>49</v>
      </c>
      <c r="AE14" s="102">
        <f>AE12*8</f>
        <v>143.33333333333334</v>
      </c>
      <c r="AJ14" s="128" t="s">
        <v>67</v>
      </c>
      <c r="AK14" s="129">
        <v>27</v>
      </c>
      <c r="AL14" s="129">
        <v>31</v>
      </c>
      <c r="AM14" s="129">
        <v>29</v>
      </c>
    </row>
    <row r="15" spans="1:39" ht="45.75" thickBot="1" x14ac:dyDescent="0.3">
      <c r="A15" s="56"/>
      <c r="B15" s="56"/>
      <c r="C15" s="90" t="s">
        <v>44</v>
      </c>
      <c r="D15" s="122" t="s">
        <v>57</v>
      </c>
      <c r="E15" s="100" t="s">
        <v>40</v>
      </c>
      <c r="F15" s="100" t="s">
        <v>56</v>
      </c>
      <c r="G15" s="100" t="s">
        <v>47</v>
      </c>
      <c r="H15" s="100" t="s">
        <v>59</v>
      </c>
      <c r="I15" s="56"/>
      <c r="J15" s="171" t="s">
        <v>26</v>
      </c>
      <c r="K15" s="172" t="s">
        <v>27</v>
      </c>
      <c r="L15" s="172" t="s">
        <v>28</v>
      </c>
      <c r="M15" s="172" t="s">
        <v>29</v>
      </c>
      <c r="N15" s="172" t="s">
        <v>30</v>
      </c>
      <c r="O15" s="172" t="s">
        <v>31</v>
      </c>
      <c r="P15" s="172" t="s">
        <v>32</v>
      </c>
      <c r="Q15" s="172" t="s">
        <v>33</v>
      </c>
      <c r="R15" s="172" t="s">
        <v>34</v>
      </c>
      <c r="S15" s="172" t="s">
        <v>23</v>
      </c>
      <c r="T15" s="172" t="s">
        <v>24</v>
      </c>
      <c r="U15" s="173" t="s">
        <v>25</v>
      </c>
      <c r="V15" s="171" t="s">
        <v>26</v>
      </c>
      <c r="W15" s="172" t="s">
        <v>27</v>
      </c>
      <c r="X15" s="172" t="s">
        <v>28</v>
      </c>
      <c r="Y15" s="172" t="s">
        <v>29</v>
      </c>
      <c r="Z15" s="172" t="s">
        <v>30</v>
      </c>
      <c r="AA15" s="172" t="s">
        <v>31</v>
      </c>
      <c r="AJ15" s="202" t="s">
        <v>68</v>
      </c>
      <c r="AK15" s="202"/>
      <c r="AL15" s="202"/>
      <c r="AM15" s="202"/>
    </row>
    <row r="16" spans="1:39" ht="30.6" customHeight="1" x14ac:dyDescent="0.25">
      <c r="A16" s="200"/>
      <c r="B16" s="83" t="str">
        <f>Budget!C20</f>
        <v>WP1 - titolo</v>
      </c>
      <c r="C16" s="91"/>
      <c r="D16" s="91"/>
      <c r="E16" s="91"/>
      <c r="F16" s="111">
        <f>F17+F22</f>
        <v>8.1000000000000014</v>
      </c>
      <c r="G16" s="106">
        <f>G17+G22</f>
        <v>1161</v>
      </c>
      <c r="H16" s="123">
        <f>H17+H22</f>
        <v>0</v>
      </c>
      <c r="I16" s="57"/>
      <c r="J16" s="79"/>
      <c r="K16" s="79"/>
      <c r="L16" s="79"/>
      <c r="M16" s="69"/>
      <c r="N16" s="69"/>
      <c r="O16" s="69"/>
      <c r="P16" s="69"/>
      <c r="Q16" s="69"/>
      <c r="R16" s="69"/>
      <c r="S16" s="69"/>
      <c r="T16" s="69"/>
      <c r="U16" s="69"/>
      <c r="V16" s="69"/>
      <c r="W16" s="69"/>
      <c r="X16" s="69"/>
      <c r="Y16" s="69"/>
      <c r="Z16" s="69"/>
      <c r="AA16" s="69"/>
    </row>
    <row r="17" spans="1:27" ht="15.75" x14ac:dyDescent="0.25">
      <c r="A17" s="201"/>
      <c r="B17" s="107" t="s">
        <v>51</v>
      </c>
      <c r="C17" s="108"/>
      <c r="D17" s="108"/>
      <c r="E17" s="108"/>
      <c r="F17" s="115">
        <f>SUM(F18:F21)</f>
        <v>5.1000000000000005</v>
      </c>
      <c r="G17" s="110">
        <f>SUM(G18:G21)</f>
        <v>731</v>
      </c>
      <c r="H17" s="124">
        <f>SUM(H18:H21)</f>
        <v>0</v>
      </c>
      <c r="I17" s="109"/>
      <c r="J17" s="76"/>
      <c r="K17" s="76"/>
      <c r="L17" s="76"/>
      <c r="M17" s="76"/>
      <c r="N17" s="76"/>
      <c r="O17" s="76"/>
      <c r="P17" s="76"/>
      <c r="Q17" s="76"/>
      <c r="R17" s="76"/>
      <c r="S17" s="76"/>
      <c r="T17" s="76"/>
      <c r="U17" s="76"/>
      <c r="V17" s="76"/>
      <c r="W17" s="76"/>
      <c r="X17" s="76"/>
      <c r="Y17" s="76"/>
      <c r="Z17" s="76"/>
      <c r="AA17" s="76"/>
    </row>
    <row r="18" spans="1:27" x14ac:dyDescent="0.25">
      <c r="A18" s="201"/>
      <c r="B18" s="176" t="s">
        <v>85</v>
      </c>
      <c r="C18" s="92" t="s">
        <v>45</v>
      </c>
      <c r="D18" s="92"/>
      <c r="E18" s="101">
        <v>0.35</v>
      </c>
      <c r="F18" s="104">
        <f>COUNTIF(I18:Z18,"=X")*E18</f>
        <v>1.0499999999999998</v>
      </c>
      <c r="G18" s="104">
        <f>COUNTIF(J18:AA18,"=X")*E18*$AE$14</f>
        <v>150.49999999999997</v>
      </c>
      <c r="H18" s="125">
        <f>G18*D18</f>
        <v>0</v>
      </c>
      <c r="I18" s="59"/>
      <c r="J18" s="174" t="s">
        <v>18</v>
      </c>
      <c r="K18" s="174" t="s">
        <v>18</v>
      </c>
      <c r="L18" s="174" t="s">
        <v>18</v>
      </c>
      <c r="M18" s="76"/>
      <c r="N18" s="76"/>
      <c r="O18" s="76"/>
      <c r="P18" s="76"/>
      <c r="Q18" s="76"/>
      <c r="R18" s="76"/>
      <c r="S18" s="76"/>
      <c r="T18" s="76"/>
      <c r="U18" s="76"/>
      <c r="V18" s="76"/>
      <c r="W18" s="76"/>
      <c r="X18" s="76"/>
      <c r="Y18" s="76"/>
      <c r="Z18" s="76"/>
      <c r="AA18" s="76"/>
    </row>
    <row r="19" spans="1:27" x14ac:dyDescent="0.25">
      <c r="A19" s="201"/>
      <c r="B19" s="176" t="s">
        <v>86</v>
      </c>
      <c r="C19" s="92" t="s">
        <v>45</v>
      </c>
      <c r="D19" s="92"/>
      <c r="E19" s="101">
        <v>0.4</v>
      </c>
      <c r="F19" s="104">
        <f>COUNTIF(I19:Z19,"=X")*E19</f>
        <v>1.2000000000000002</v>
      </c>
      <c r="G19" s="104">
        <f>COUNTIF(J19:AA19,"=X")*E19*$AE$14</f>
        <v>172.00000000000003</v>
      </c>
      <c r="H19" s="125">
        <f>G19*D19</f>
        <v>0</v>
      </c>
      <c r="I19" s="59"/>
      <c r="J19" s="174" t="s">
        <v>18</v>
      </c>
      <c r="K19" s="174" t="s">
        <v>18</v>
      </c>
      <c r="L19" s="174" t="s">
        <v>18</v>
      </c>
      <c r="M19" s="76"/>
      <c r="N19" s="76"/>
      <c r="O19" s="76"/>
      <c r="P19" s="76"/>
      <c r="Q19" s="76"/>
      <c r="R19" s="76"/>
      <c r="S19" s="76"/>
      <c r="T19" s="76"/>
      <c r="U19" s="76"/>
      <c r="V19" s="76"/>
      <c r="W19" s="76"/>
      <c r="X19" s="76"/>
      <c r="Y19" s="76"/>
      <c r="Z19" s="76"/>
      <c r="AA19" s="76"/>
    </row>
    <row r="20" spans="1:27" x14ac:dyDescent="0.25">
      <c r="A20" s="201"/>
      <c r="B20" s="176" t="s">
        <v>87</v>
      </c>
      <c r="C20" s="92" t="s">
        <v>45</v>
      </c>
      <c r="D20" s="92"/>
      <c r="E20" s="101">
        <v>0.4</v>
      </c>
      <c r="F20" s="104">
        <f>COUNTIF(I20:Z20,"=X")*E20</f>
        <v>1.2000000000000002</v>
      </c>
      <c r="G20" s="104">
        <f>COUNTIF(J20:AA20,"=X")*E20*$AE$14</f>
        <v>172.00000000000003</v>
      </c>
      <c r="H20" s="125">
        <f>G20*D20</f>
        <v>0</v>
      </c>
      <c r="I20" s="58"/>
      <c r="J20" s="174" t="s">
        <v>18</v>
      </c>
      <c r="K20" s="174" t="s">
        <v>18</v>
      </c>
      <c r="L20" s="174" t="s">
        <v>18</v>
      </c>
      <c r="M20" s="76"/>
      <c r="N20" s="76"/>
      <c r="O20" s="76"/>
      <c r="P20" s="76"/>
      <c r="Q20" s="76"/>
      <c r="R20" s="107"/>
      <c r="S20" s="76"/>
      <c r="T20" s="76"/>
      <c r="U20" s="76"/>
      <c r="V20" s="76"/>
      <c r="W20" s="76"/>
      <c r="X20" s="76"/>
      <c r="Y20" s="76"/>
      <c r="Z20" s="76"/>
      <c r="AA20" s="76"/>
    </row>
    <row r="21" spans="1:27" x14ac:dyDescent="0.25">
      <c r="A21" s="201"/>
      <c r="B21" s="176" t="s">
        <v>88</v>
      </c>
      <c r="C21" s="92" t="s">
        <v>45</v>
      </c>
      <c r="D21" s="92"/>
      <c r="E21" s="101">
        <v>0.55000000000000004</v>
      </c>
      <c r="F21" s="104">
        <f>COUNTIF(I21:Z21,"=X")*E21</f>
        <v>1.6500000000000001</v>
      </c>
      <c r="G21" s="104">
        <f>COUNTIF(J21:AA21,"=X")*E21*$AE$14</f>
        <v>236.50000000000003</v>
      </c>
      <c r="H21" s="125">
        <f>G21*D21</f>
        <v>0</v>
      </c>
      <c r="I21" s="58"/>
      <c r="J21" s="174" t="s">
        <v>18</v>
      </c>
      <c r="K21" s="174" t="s">
        <v>18</v>
      </c>
      <c r="L21" s="174" t="s">
        <v>18</v>
      </c>
      <c r="M21" s="76"/>
      <c r="N21" s="76"/>
      <c r="O21" s="76"/>
      <c r="P21" s="76"/>
      <c r="Q21" s="76"/>
      <c r="R21" s="76"/>
      <c r="S21" s="76"/>
      <c r="T21" s="76"/>
      <c r="U21" s="76"/>
      <c r="V21" s="76"/>
      <c r="W21" s="76"/>
      <c r="X21" s="76"/>
      <c r="Y21" s="76"/>
      <c r="Z21" s="76"/>
      <c r="AA21" s="76"/>
    </row>
    <row r="22" spans="1:27" x14ac:dyDescent="0.25">
      <c r="A22" s="201"/>
      <c r="B22" s="107" t="s">
        <v>50</v>
      </c>
      <c r="C22" s="92"/>
      <c r="D22" s="92"/>
      <c r="E22" s="92"/>
      <c r="F22" s="115">
        <f>SUM(F23:F27)</f>
        <v>3.0000000000000004</v>
      </c>
      <c r="G22" s="120">
        <f>SUM(G23:G27)</f>
        <v>430.00000000000006</v>
      </c>
      <c r="H22" s="124">
        <f>SUM(H23:H27)</f>
        <v>0</v>
      </c>
      <c r="I22" s="58"/>
      <c r="J22" s="76"/>
      <c r="K22" s="76"/>
      <c r="L22" s="76"/>
      <c r="M22" s="76"/>
      <c r="N22" s="76"/>
      <c r="O22" s="76"/>
      <c r="P22" s="76"/>
      <c r="Q22" s="76"/>
      <c r="R22" s="76"/>
      <c r="S22" s="76"/>
      <c r="T22" s="76"/>
      <c r="U22" s="76"/>
      <c r="V22" s="76"/>
      <c r="W22" s="76"/>
      <c r="X22" s="76"/>
      <c r="Y22" s="76"/>
      <c r="Z22" s="76"/>
      <c r="AA22" s="76"/>
    </row>
    <row r="23" spans="1:27" x14ac:dyDescent="0.25">
      <c r="A23" s="201"/>
      <c r="B23" s="176" t="s">
        <v>89</v>
      </c>
      <c r="C23" s="92" t="s">
        <v>46</v>
      </c>
      <c r="D23" s="92"/>
      <c r="E23" s="101">
        <v>0.2</v>
      </c>
      <c r="F23" s="104">
        <f>COUNTIF(J23:AA23,"=X")*E23</f>
        <v>0.60000000000000009</v>
      </c>
      <c r="G23" s="104">
        <f>COUNTIF(J23:AA23,"=X")*E23*$AE$14</f>
        <v>86.000000000000014</v>
      </c>
      <c r="H23" s="125">
        <f>G23*D23</f>
        <v>0</v>
      </c>
      <c r="I23" s="58"/>
      <c r="J23" s="174" t="s">
        <v>18</v>
      </c>
      <c r="K23" s="174" t="s">
        <v>18</v>
      </c>
      <c r="L23" s="174" t="s">
        <v>18</v>
      </c>
      <c r="M23" s="76"/>
      <c r="N23" s="76"/>
      <c r="O23" s="76"/>
      <c r="P23" s="76"/>
      <c r="Q23" s="76"/>
      <c r="R23" s="76"/>
      <c r="S23" s="76"/>
      <c r="T23" s="76"/>
      <c r="U23" s="110"/>
      <c r="V23" s="110"/>
      <c r="W23" s="76"/>
      <c r="X23" s="76"/>
      <c r="Y23" s="76"/>
      <c r="Z23" s="76"/>
      <c r="AA23" s="76"/>
    </row>
    <row r="24" spans="1:27" x14ac:dyDescent="0.25">
      <c r="A24" s="201"/>
      <c r="B24" s="176" t="s">
        <v>90</v>
      </c>
      <c r="C24" s="92" t="s">
        <v>46</v>
      </c>
      <c r="D24" s="92"/>
      <c r="E24" s="101">
        <v>0.2</v>
      </c>
      <c r="F24" s="104">
        <f>COUNTIF(J24:AA24,"=X")*E24</f>
        <v>0.60000000000000009</v>
      </c>
      <c r="G24" s="104">
        <f>COUNTIF(J24:AA24,"=X")*E24*$AE$14</f>
        <v>86.000000000000014</v>
      </c>
      <c r="H24" s="125">
        <f>G24*D24</f>
        <v>0</v>
      </c>
      <c r="I24" s="58"/>
      <c r="J24" s="174" t="s">
        <v>18</v>
      </c>
      <c r="K24" s="174" t="s">
        <v>18</v>
      </c>
      <c r="L24" s="174" t="s">
        <v>18</v>
      </c>
      <c r="M24" s="76"/>
      <c r="N24" s="76"/>
      <c r="O24" s="76"/>
      <c r="P24" s="76"/>
      <c r="Q24" s="76"/>
      <c r="R24" s="76"/>
      <c r="S24" s="76"/>
      <c r="T24" s="76"/>
      <c r="U24" s="76"/>
      <c r="V24" s="76"/>
      <c r="W24" s="76"/>
      <c r="X24" s="76"/>
      <c r="Y24" s="76"/>
      <c r="Z24" s="76"/>
      <c r="AA24" s="76"/>
    </row>
    <row r="25" spans="1:27" x14ac:dyDescent="0.25">
      <c r="A25" s="201"/>
      <c r="B25" s="176" t="s">
        <v>91</v>
      </c>
      <c r="C25" s="92" t="s">
        <v>46</v>
      </c>
      <c r="D25" s="92"/>
      <c r="E25" s="101">
        <v>0.2</v>
      </c>
      <c r="F25" s="104">
        <f>COUNTIF(J25:AA25,"=X")*E25</f>
        <v>0.60000000000000009</v>
      </c>
      <c r="G25" s="104">
        <f>COUNTIF(J25:AA25,"=X")*E25*$AE$14</f>
        <v>86.000000000000014</v>
      </c>
      <c r="H25" s="125">
        <f>G25*D25</f>
        <v>0</v>
      </c>
      <c r="I25" s="58"/>
      <c r="J25" s="174" t="s">
        <v>18</v>
      </c>
      <c r="K25" s="174" t="s">
        <v>18</v>
      </c>
      <c r="L25" s="174" t="s">
        <v>18</v>
      </c>
      <c r="M25" s="76"/>
      <c r="N25" s="76"/>
      <c r="O25" s="76"/>
      <c r="P25" s="76"/>
      <c r="Q25" s="76"/>
      <c r="R25" s="76"/>
      <c r="S25" s="76"/>
      <c r="T25" s="76"/>
      <c r="U25" s="76"/>
      <c r="V25" s="76"/>
      <c r="W25" s="76"/>
      <c r="X25" s="76"/>
      <c r="Y25" s="76"/>
      <c r="Z25" s="76"/>
      <c r="AA25" s="76"/>
    </row>
    <row r="26" spans="1:27" x14ac:dyDescent="0.25">
      <c r="A26" s="201"/>
      <c r="B26" s="176" t="s">
        <v>92</v>
      </c>
      <c r="C26" s="92" t="s">
        <v>46</v>
      </c>
      <c r="D26" s="92"/>
      <c r="E26" s="101">
        <v>0.2</v>
      </c>
      <c r="F26" s="104">
        <f>COUNTIF(J26:AA26,"=X")*E26</f>
        <v>0.60000000000000009</v>
      </c>
      <c r="G26" s="104">
        <f>COUNTIF(J26:AA26,"=X")*E26*$AE$14</f>
        <v>86.000000000000014</v>
      </c>
      <c r="H26" s="125">
        <f>G26*D26</f>
        <v>0</v>
      </c>
      <c r="I26" s="58"/>
      <c r="J26" s="174" t="s">
        <v>18</v>
      </c>
      <c r="K26" s="174" t="s">
        <v>18</v>
      </c>
      <c r="L26" s="174" t="s">
        <v>18</v>
      </c>
      <c r="M26" s="76"/>
      <c r="N26" s="76"/>
      <c r="O26" s="76"/>
      <c r="P26" s="76"/>
      <c r="Q26" s="76"/>
      <c r="R26" s="76"/>
      <c r="S26" s="76"/>
      <c r="T26" s="76"/>
      <c r="U26" s="76"/>
      <c r="V26" s="76"/>
      <c r="W26" s="76"/>
      <c r="X26" s="76"/>
      <c r="Y26" s="76"/>
      <c r="Z26" s="76"/>
      <c r="AA26" s="76"/>
    </row>
    <row r="27" spans="1:27" ht="15.75" thickBot="1" x14ac:dyDescent="0.3">
      <c r="A27" s="201"/>
      <c r="B27" s="178" t="s">
        <v>93</v>
      </c>
      <c r="C27" s="93" t="s">
        <v>46</v>
      </c>
      <c r="D27" s="93"/>
      <c r="E27" s="103">
        <v>0.2</v>
      </c>
      <c r="F27" s="104">
        <f>COUNTIF(J27:AA27,"=X")*E27</f>
        <v>0.60000000000000009</v>
      </c>
      <c r="G27" s="105">
        <f>COUNTIF(J27:AA27,"=X")*E27*$AE$14</f>
        <v>86.000000000000014</v>
      </c>
      <c r="H27" s="126">
        <f>G27*D27</f>
        <v>0</v>
      </c>
      <c r="I27" s="61"/>
      <c r="J27" s="175" t="s">
        <v>18</v>
      </c>
      <c r="K27" s="175" t="s">
        <v>18</v>
      </c>
      <c r="L27" s="175" t="s">
        <v>18</v>
      </c>
      <c r="M27" s="68"/>
      <c r="N27" s="68"/>
      <c r="O27" s="68"/>
      <c r="P27" s="68"/>
      <c r="Q27" s="68"/>
      <c r="R27" s="68"/>
      <c r="S27" s="68"/>
      <c r="T27" s="68"/>
      <c r="U27" s="68"/>
      <c r="V27" s="68"/>
      <c r="W27" s="68"/>
      <c r="X27" s="68"/>
      <c r="Y27" s="68"/>
      <c r="Z27" s="68"/>
      <c r="AA27" s="68"/>
    </row>
    <row r="28" spans="1:27" ht="15.6" customHeight="1" x14ac:dyDescent="0.25">
      <c r="A28" s="208"/>
      <c r="B28" s="62" t="str">
        <f>Budget!C21</f>
        <v>WP2 - titolo</v>
      </c>
      <c r="C28" s="94"/>
      <c r="D28" s="94"/>
      <c r="E28" s="94"/>
      <c r="F28" s="111">
        <f>F29+F34</f>
        <v>10.799999999999997</v>
      </c>
      <c r="G28" s="106">
        <f>G29+G34</f>
        <v>1548</v>
      </c>
      <c r="H28" s="123">
        <f>H29+H34</f>
        <v>0</v>
      </c>
      <c r="I28" s="63"/>
      <c r="J28" s="69"/>
      <c r="K28" s="69"/>
      <c r="L28" s="69"/>
      <c r="M28" s="79"/>
      <c r="N28" s="79"/>
      <c r="O28" s="79"/>
      <c r="P28" s="69"/>
      <c r="Q28" s="69"/>
      <c r="R28" s="69"/>
      <c r="S28" s="69"/>
      <c r="T28" s="69"/>
      <c r="U28" s="69"/>
      <c r="V28" s="69"/>
      <c r="W28" s="69"/>
      <c r="X28" s="69"/>
      <c r="Y28" s="69"/>
      <c r="Z28" s="69"/>
      <c r="AA28" s="69"/>
    </row>
    <row r="29" spans="1:27" ht="15.75" x14ac:dyDescent="0.25">
      <c r="A29" s="209"/>
      <c r="B29" s="107" t="s">
        <v>51</v>
      </c>
      <c r="C29" s="108"/>
      <c r="D29" s="108"/>
      <c r="E29" s="108"/>
      <c r="F29" s="115">
        <f>SUM(F30:F33)</f>
        <v>4.7999999999999989</v>
      </c>
      <c r="G29" s="110">
        <f>SUM(G30:G33)</f>
        <v>688</v>
      </c>
      <c r="H29" s="124">
        <f>SUM(H30:H33)</f>
        <v>0</v>
      </c>
      <c r="I29" s="59"/>
      <c r="J29" s="77"/>
      <c r="K29" s="77"/>
      <c r="L29" s="77"/>
      <c r="M29" s="76"/>
      <c r="N29" s="76"/>
      <c r="O29" s="76"/>
      <c r="P29" s="77"/>
      <c r="Q29" s="77"/>
      <c r="R29" s="77"/>
      <c r="S29" s="77"/>
      <c r="T29" s="77"/>
      <c r="U29" s="77"/>
      <c r="V29" s="77"/>
      <c r="W29" s="77"/>
      <c r="X29" s="77"/>
      <c r="Y29" s="77"/>
      <c r="Z29" s="77"/>
      <c r="AA29" s="77"/>
    </row>
    <row r="30" spans="1:27" x14ac:dyDescent="0.25">
      <c r="A30" s="209"/>
      <c r="B30" s="179" t="s">
        <v>94</v>
      </c>
      <c r="C30" s="92" t="s">
        <v>45</v>
      </c>
      <c r="D30" s="92"/>
      <c r="E30" s="112">
        <v>0.35</v>
      </c>
      <c r="F30" s="104">
        <f>COUNTIF(I30:Z30,"=X")*E30</f>
        <v>1.0499999999999998</v>
      </c>
      <c r="G30" s="104">
        <f>COUNTIF(J30:AA30,"=X")*E30*$AE$14</f>
        <v>150.49999999999997</v>
      </c>
      <c r="H30" s="125">
        <f>G30*D30</f>
        <v>0</v>
      </c>
      <c r="I30" s="64"/>
      <c r="J30" s="77"/>
      <c r="K30" s="77"/>
      <c r="L30" s="77"/>
      <c r="M30" s="174" t="s">
        <v>18</v>
      </c>
      <c r="N30" s="174" t="s">
        <v>18</v>
      </c>
      <c r="O30" s="174" t="s">
        <v>18</v>
      </c>
      <c r="P30" s="77"/>
      <c r="Q30" s="77"/>
      <c r="R30" s="77"/>
      <c r="S30" s="77"/>
      <c r="T30" s="77"/>
      <c r="U30" s="77"/>
      <c r="V30" s="77"/>
      <c r="W30" s="77"/>
      <c r="X30" s="77"/>
      <c r="Y30" s="77"/>
      <c r="Z30" s="77"/>
      <c r="AA30" s="77"/>
    </row>
    <row r="31" spans="1:27" x14ac:dyDescent="0.25">
      <c r="A31" s="209"/>
      <c r="B31" s="179" t="s">
        <v>95</v>
      </c>
      <c r="C31" s="92" t="s">
        <v>45</v>
      </c>
      <c r="D31" s="92"/>
      <c r="E31" s="112">
        <v>0.3</v>
      </c>
      <c r="F31" s="104">
        <f>COUNTIF(I31:Z31,"=X")*E31</f>
        <v>0.89999999999999991</v>
      </c>
      <c r="G31" s="104">
        <f>COUNTIF(J31:AA31,"=X")*E31*$AE$14</f>
        <v>129</v>
      </c>
      <c r="H31" s="125">
        <f>G31*D31</f>
        <v>0</v>
      </c>
      <c r="I31" s="64"/>
      <c r="J31" s="77"/>
      <c r="K31" s="77"/>
      <c r="L31" s="77"/>
      <c r="M31" s="174" t="s">
        <v>18</v>
      </c>
      <c r="N31" s="174" t="s">
        <v>18</v>
      </c>
      <c r="O31" s="174" t="s">
        <v>18</v>
      </c>
      <c r="P31" s="77"/>
      <c r="Q31" s="77"/>
      <c r="R31" s="77"/>
      <c r="S31" s="77"/>
      <c r="T31" s="77"/>
      <c r="U31" s="77"/>
      <c r="V31" s="77"/>
      <c r="W31" s="77"/>
      <c r="X31" s="77"/>
      <c r="Y31" s="77"/>
      <c r="Z31" s="77"/>
      <c r="AA31" s="77"/>
    </row>
    <row r="32" spans="1:27" x14ac:dyDescent="0.25">
      <c r="A32" s="209"/>
      <c r="B32" s="179" t="s">
        <v>96</v>
      </c>
      <c r="C32" s="92" t="s">
        <v>45</v>
      </c>
      <c r="D32" s="92"/>
      <c r="E32" s="112">
        <v>0.35</v>
      </c>
      <c r="F32" s="104">
        <f>COUNTIF(I32:Z32,"=X")*E32</f>
        <v>1.0499999999999998</v>
      </c>
      <c r="G32" s="104">
        <f>COUNTIF(J32:AA32,"=X")*E32*$AE$14</f>
        <v>150.49999999999997</v>
      </c>
      <c r="H32" s="125">
        <f>G32*D32</f>
        <v>0</v>
      </c>
      <c r="I32" s="64"/>
      <c r="J32" s="77"/>
      <c r="K32" s="77"/>
      <c r="L32" s="77"/>
      <c r="M32" s="174" t="s">
        <v>18</v>
      </c>
      <c r="N32" s="174" t="s">
        <v>18</v>
      </c>
      <c r="O32" s="174" t="s">
        <v>18</v>
      </c>
      <c r="P32" s="77"/>
      <c r="Q32" s="77"/>
      <c r="R32" s="77"/>
      <c r="S32" s="77"/>
      <c r="T32" s="77"/>
      <c r="U32" s="77"/>
      <c r="V32" s="77"/>
      <c r="W32" s="77"/>
      <c r="X32" s="77"/>
      <c r="Y32" s="77"/>
      <c r="Z32" s="77"/>
      <c r="AA32" s="77"/>
    </row>
    <row r="33" spans="1:27" x14ac:dyDescent="0.25">
      <c r="A33" s="209"/>
      <c r="B33" s="179" t="s">
        <v>97</v>
      </c>
      <c r="C33" s="92" t="s">
        <v>45</v>
      </c>
      <c r="D33" s="92"/>
      <c r="E33" s="112">
        <v>0.6</v>
      </c>
      <c r="F33" s="104">
        <f>COUNTIF(I33:Z33,"=X")*E33</f>
        <v>1.7999999999999998</v>
      </c>
      <c r="G33" s="104">
        <f>COUNTIF(J33:AA33,"=X")*E33*$AE$14</f>
        <v>258</v>
      </c>
      <c r="H33" s="125">
        <f>G33*D33</f>
        <v>0</v>
      </c>
      <c r="I33" s="64"/>
      <c r="J33" s="77"/>
      <c r="K33" s="77"/>
      <c r="L33" s="77"/>
      <c r="M33" s="174" t="s">
        <v>18</v>
      </c>
      <c r="N33" s="174" t="s">
        <v>18</v>
      </c>
      <c r="O33" s="174" t="s">
        <v>18</v>
      </c>
      <c r="P33" s="77"/>
      <c r="Q33" s="77"/>
      <c r="R33" s="77"/>
      <c r="S33" s="77"/>
      <c r="T33" s="77"/>
      <c r="U33" s="77"/>
      <c r="V33" s="77"/>
      <c r="W33" s="77"/>
      <c r="X33" s="77"/>
      <c r="Y33" s="77"/>
      <c r="Z33" s="77"/>
      <c r="AA33" s="77"/>
    </row>
    <row r="34" spans="1:27" x14ac:dyDescent="0.25">
      <c r="A34" s="209"/>
      <c r="B34" s="107" t="s">
        <v>50</v>
      </c>
      <c r="C34" s="92"/>
      <c r="D34" s="92"/>
      <c r="E34" s="92"/>
      <c r="F34" s="115">
        <f>SUM(F35:F39)</f>
        <v>5.9999999999999982</v>
      </c>
      <c r="G34" s="120">
        <f>SUM(G35:G39)</f>
        <v>859.99999999999989</v>
      </c>
      <c r="H34" s="124">
        <f>SUM(H35:H39)</f>
        <v>0</v>
      </c>
      <c r="I34" s="58"/>
      <c r="J34" s="76"/>
      <c r="K34" s="76"/>
      <c r="L34" s="76"/>
      <c r="M34" s="76"/>
      <c r="N34" s="76"/>
      <c r="O34" s="76"/>
      <c r="P34" s="77"/>
      <c r="Q34" s="77"/>
      <c r="R34" s="77"/>
      <c r="S34" s="77"/>
      <c r="T34" s="77"/>
      <c r="U34" s="77"/>
      <c r="V34" s="77"/>
      <c r="W34" s="77"/>
      <c r="X34" s="77"/>
      <c r="Y34" s="77"/>
      <c r="Z34" s="77"/>
      <c r="AA34" s="77"/>
    </row>
    <row r="35" spans="1:27" x14ac:dyDescent="0.25">
      <c r="A35" s="209"/>
      <c r="B35" s="179" t="s">
        <v>98</v>
      </c>
      <c r="C35" s="92" t="s">
        <v>46</v>
      </c>
      <c r="D35" s="92"/>
      <c r="E35" s="112">
        <v>0.7</v>
      </c>
      <c r="F35" s="104">
        <f>COUNTIF(J35:AA35,"=X")*E35</f>
        <v>2.0999999999999996</v>
      </c>
      <c r="G35" s="104">
        <f>COUNTIF(J35:AA35,"=X")*E35*$AE$14</f>
        <v>300.99999999999994</v>
      </c>
      <c r="H35" s="125">
        <f>G35*D35</f>
        <v>0</v>
      </c>
      <c r="I35" s="58"/>
      <c r="J35" s="76"/>
      <c r="K35" s="76"/>
      <c r="L35" s="76"/>
      <c r="M35" s="174" t="s">
        <v>18</v>
      </c>
      <c r="N35" s="174" t="s">
        <v>18</v>
      </c>
      <c r="O35" s="174" t="s">
        <v>18</v>
      </c>
      <c r="P35" s="77"/>
      <c r="Q35" s="77"/>
      <c r="R35" s="77"/>
      <c r="S35" s="77"/>
      <c r="T35" s="77"/>
      <c r="U35" s="77"/>
      <c r="V35" s="77"/>
      <c r="W35" s="77"/>
      <c r="X35" s="77"/>
      <c r="Y35" s="77"/>
      <c r="Z35" s="77"/>
      <c r="AA35" s="77"/>
    </row>
    <row r="36" spans="1:27" x14ac:dyDescent="0.25">
      <c r="A36" s="209"/>
      <c r="B36" s="179" t="s">
        <v>99</v>
      </c>
      <c r="C36" s="92" t="s">
        <v>46</v>
      </c>
      <c r="D36" s="92"/>
      <c r="E36" s="112">
        <v>0.7</v>
      </c>
      <c r="F36" s="104">
        <f>COUNTIF(J36:AA36,"=X")*E36</f>
        <v>2.0999999999999996</v>
      </c>
      <c r="G36" s="104">
        <f>COUNTIF(J36:AA36,"=X")*E36*$AE$14</f>
        <v>300.99999999999994</v>
      </c>
      <c r="H36" s="125">
        <f>G36*D36</f>
        <v>0</v>
      </c>
      <c r="I36" s="58"/>
      <c r="J36" s="76"/>
      <c r="K36" s="76"/>
      <c r="L36" s="76"/>
      <c r="M36" s="174" t="s">
        <v>18</v>
      </c>
      <c r="N36" s="174" t="s">
        <v>18</v>
      </c>
      <c r="O36" s="174" t="s">
        <v>18</v>
      </c>
      <c r="P36" s="77"/>
      <c r="Q36" s="77"/>
      <c r="R36" s="77"/>
      <c r="S36" s="77"/>
      <c r="T36" s="77"/>
      <c r="U36" s="77"/>
      <c r="V36" s="77"/>
      <c r="W36" s="77"/>
      <c r="X36" s="77"/>
      <c r="Y36" s="77"/>
      <c r="Z36" s="77"/>
      <c r="AA36" s="77"/>
    </row>
    <row r="37" spans="1:27" x14ac:dyDescent="0.25">
      <c r="A37" s="209"/>
      <c r="B37" s="179" t="s">
        <v>100</v>
      </c>
      <c r="C37" s="92" t="s">
        <v>46</v>
      </c>
      <c r="D37" s="92"/>
      <c r="E37" s="101">
        <v>0.2</v>
      </c>
      <c r="F37" s="104">
        <f>COUNTIF(J37:AA37,"=X")*E37</f>
        <v>0.60000000000000009</v>
      </c>
      <c r="G37" s="104">
        <f>COUNTIF(J37:AA37,"=X")*E37*$AE$14</f>
        <v>86.000000000000014</v>
      </c>
      <c r="H37" s="125">
        <f>G37*D37</f>
        <v>0</v>
      </c>
      <c r="I37" s="58"/>
      <c r="J37" s="76"/>
      <c r="K37" s="76"/>
      <c r="L37" s="76"/>
      <c r="M37" s="174" t="s">
        <v>18</v>
      </c>
      <c r="N37" s="174" t="s">
        <v>18</v>
      </c>
      <c r="O37" s="174" t="s">
        <v>18</v>
      </c>
      <c r="P37" s="77"/>
      <c r="Q37" s="77"/>
      <c r="R37" s="77"/>
      <c r="S37" s="77"/>
      <c r="T37" s="77"/>
      <c r="U37" s="77"/>
      <c r="V37" s="77"/>
      <c r="W37" s="77"/>
      <c r="X37" s="77"/>
      <c r="Y37" s="77"/>
      <c r="Z37" s="77"/>
      <c r="AA37" s="77"/>
    </row>
    <row r="38" spans="1:27" x14ac:dyDescent="0.25">
      <c r="A38" s="209"/>
      <c r="B38" s="179" t="s">
        <v>101</v>
      </c>
      <c r="C38" s="92" t="s">
        <v>46</v>
      </c>
      <c r="D38" s="92"/>
      <c r="E38" s="101">
        <v>0.2</v>
      </c>
      <c r="F38" s="104">
        <f>COUNTIF(J38:AA38,"=X")*E38</f>
        <v>0.60000000000000009</v>
      </c>
      <c r="G38" s="104">
        <f>COUNTIF(J38:AA38,"=X")*E38*$AE$14</f>
        <v>86.000000000000014</v>
      </c>
      <c r="H38" s="125">
        <f>G38*D38</f>
        <v>0</v>
      </c>
      <c r="I38" s="58"/>
      <c r="J38" s="76"/>
      <c r="K38" s="76"/>
      <c r="L38" s="76"/>
      <c r="M38" s="174" t="s">
        <v>18</v>
      </c>
      <c r="N38" s="174" t="s">
        <v>18</v>
      </c>
      <c r="O38" s="174" t="s">
        <v>18</v>
      </c>
      <c r="P38" s="77"/>
      <c r="Q38" s="77"/>
      <c r="R38" s="77"/>
      <c r="S38" s="77"/>
      <c r="T38" s="77"/>
      <c r="U38" s="77"/>
      <c r="V38" s="77"/>
      <c r="W38" s="77"/>
      <c r="X38" s="77"/>
      <c r="Y38" s="77"/>
      <c r="Z38" s="77"/>
      <c r="AA38" s="77"/>
    </row>
    <row r="39" spans="1:27" ht="15.75" thickBot="1" x14ac:dyDescent="0.3">
      <c r="A39" s="210"/>
      <c r="B39" s="180" t="s">
        <v>102</v>
      </c>
      <c r="C39" s="93" t="s">
        <v>46</v>
      </c>
      <c r="D39" s="93"/>
      <c r="E39" s="113">
        <v>0.2</v>
      </c>
      <c r="F39" s="104">
        <f>COUNTIF(J39:AA39,"=X")*E39</f>
        <v>0.60000000000000009</v>
      </c>
      <c r="G39" s="105">
        <f>COUNTIF(J39:AA39,"=X")*E39*$AE$14</f>
        <v>86.000000000000014</v>
      </c>
      <c r="H39" s="126">
        <f>G39*D39</f>
        <v>0</v>
      </c>
      <c r="I39" s="66"/>
      <c r="J39" s="66"/>
      <c r="K39" s="66"/>
      <c r="L39" s="66"/>
      <c r="M39" s="175" t="s">
        <v>18</v>
      </c>
      <c r="N39" s="175" t="s">
        <v>18</v>
      </c>
      <c r="O39" s="175" t="s">
        <v>18</v>
      </c>
      <c r="P39" s="66"/>
      <c r="Q39" s="66"/>
      <c r="R39" s="66"/>
      <c r="S39" s="66"/>
      <c r="T39" s="66"/>
      <c r="U39" s="66"/>
      <c r="V39" s="66"/>
      <c r="W39" s="66"/>
      <c r="X39" s="66"/>
      <c r="Y39" s="66"/>
      <c r="Z39" s="66"/>
      <c r="AA39" s="66"/>
    </row>
    <row r="40" spans="1:27" ht="15.75" x14ac:dyDescent="0.25">
      <c r="A40" s="208"/>
      <c r="B40" s="84" t="str">
        <f>Budget!C22</f>
        <v>WP3   - titolo</v>
      </c>
      <c r="C40" s="96"/>
      <c r="D40" s="96"/>
      <c r="E40" s="96"/>
      <c r="F40" s="111">
        <f>F41+F46</f>
        <v>30</v>
      </c>
      <c r="G40" s="106">
        <f>G41+G46</f>
        <v>4300</v>
      </c>
      <c r="H40" s="123">
        <f>H41+H46</f>
        <v>0</v>
      </c>
      <c r="I40" s="59"/>
      <c r="J40" s="69"/>
      <c r="K40" s="69"/>
      <c r="L40" s="69"/>
      <c r="M40" s="69"/>
      <c r="N40" s="69"/>
      <c r="O40" s="69"/>
      <c r="P40" s="79"/>
      <c r="Q40" s="79"/>
      <c r="R40" s="79"/>
      <c r="S40" s="155"/>
      <c r="T40" s="155"/>
      <c r="U40" s="155"/>
      <c r="V40" s="155"/>
      <c r="W40" s="155"/>
      <c r="X40" s="155"/>
      <c r="Y40" s="155"/>
      <c r="Z40" s="69"/>
      <c r="AA40" s="69"/>
    </row>
    <row r="41" spans="1:27" x14ac:dyDescent="0.25">
      <c r="A41" s="209"/>
      <c r="B41" s="107" t="s">
        <v>51</v>
      </c>
      <c r="C41" s="95"/>
      <c r="D41" s="95"/>
      <c r="E41" s="95"/>
      <c r="F41" s="115">
        <f>SUM(F42:F45)</f>
        <v>10</v>
      </c>
      <c r="G41" s="110">
        <f>SUM(G42:G45)</f>
        <v>1433.3333333333335</v>
      </c>
      <c r="H41" s="124">
        <f>SUM(H42:H45)</f>
        <v>0</v>
      </c>
      <c r="I41" s="59"/>
      <c r="J41" s="77"/>
      <c r="K41" s="77"/>
      <c r="L41" s="77"/>
      <c r="M41" s="77"/>
      <c r="N41" s="77"/>
      <c r="O41" s="77"/>
      <c r="P41" s="76"/>
      <c r="Q41" s="76"/>
      <c r="R41" s="76"/>
      <c r="S41" s="76"/>
      <c r="T41" s="76"/>
      <c r="U41" s="76"/>
      <c r="V41" s="76"/>
      <c r="W41" s="76"/>
      <c r="X41" s="76"/>
      <c r="Y41" s="76"/>
      <c r="Z41" s="77"/>
    </row>
    <row r="42" spans="1:27" x14ac:dyDescent="0.25">
      <c r="A42" s="209"/>
      <c r="B42" s="181" t="s">
        <v>103</v>
      </c>
      <c r="C42" s="92" t="s">
        <v>45</v>
      </c>
      <c r="D42" s="92"/>
      <c r="E42" s="114">
        <v>0.2</v>
      </c>
      <c r="F42" s="104">
        <f>COUNTIF(J42:AA42,"=X")*E42</f>
        <v>2</v>
      </c>
      <c r="G42" s="104">
        <f>COUNTIF(J42:AA42,"=X")*E42*$AE$14</f>
        <v>286.66666666666669</v>
      </c>
      <c r="H42" s="125">
        <f>G42*D42</f>
        <v>0</v>
      </c>
      <c r="I42" s="64"/>
      <c r="J42" s="77"/>
      <c r="K42" s="77"/>
      <c r="L42" s="77"/>
      <c r="M42" s="77"/>
      <c r="N42" s="77"/>
      <c r="O42" s="77"/>
      <c r="P42" s="174" t="s">
        <v>18</v>
      </c>
      <c r="Q42" s="174" t="s">
        <v>18</v>
      </c>
      <c r="R42" s="174" t="s">
        <v>18</v>
      </c>
      <c r="S42" s="174" t="s">
        <v>18</v>
      </c>
      <c r="T42" s="174" t="s">
        <v>18</v>
      </c>
      <c r="U42" s="174" t="s">
        <v>18</v>
      </c>
      <c r="V42" s="174" t="s">
        <v>18</v>
      </c>
      <c r="W42" s="174" t="s">
        <v>18</v>
      </c>
      <c r="X42" s="174" t="s">
        <v>18</v>
      </c>
      <c r="Y42" s="174" t="s">
        <v>18</v>
      </c>
      <c r="Z42" s="77"/>
    </row>
    <row r="43" spans="1:27" x14ac:dyDescent="0.25">
      <c r="A43" s="209"/>
      <c r="B43" s="181" t="s">
        <v>104</v>
      </c>
      <c r="C43" s="92" t="s">
        <v>45</v>
      </c>
      <c r="D43" s="92"/>
      <c r="E43" s="114">
        <v>0.2</v>
      </c>
      <c r="F43" s="104">
        <f>COUNTIF(J43:AA43,"=X")*E43</f>
        <v>2</v>
      </c>
      <c r="G43" s="104">
        <f>COUNTIF(J43:AA43,"=X")*E43*$AE$14</f>
        <v>286.66666666666669</v>
      </c>
      <c r="H43" s="125">
        <f>G43*D43</f>
        <v>0</v>
      </c>
      <c r="I43" s="64"/>
      <c r="J43" s="77"/>
      <c r="K43" s="77"/>
      <c r="L43" s="77"/>
      <c r="M43" s="77"/>
      <c r="N43" s="77"/>
      <c r="O43" s="77"/>
      <c r="P43" s="174" t="s">
        <v>18</v>
      </c>
      <c r="Q43" s="174" t="s">
        <v>18</v>
      </c>
      <c r="R43" s="174" t="s">
        <v>18</v>
      </c>
      <c r="S43" s="174" t="s">
        <v>18</v>
      </c>
      <c r="T43" s="174" t="s">
        <v>18</v>
      </c>
      <c r="U43" s="174" t="s">
        <v>18</v>
      </c>
      <c r="V43" s="174" t="s">
        <v>18</v>
      </c>
      <c r="W43" s="174" t="s">
        <v>18</v>
      </c>
      <c r="X43" s="174" t="s">
        <v>18</v>
      </c>
      <c r="Y43" s="174" t="s">
        <v>18</v>
      </c>
      <c r="Z43" s="77"/>
    </row>
    <row r="44" spans="1:27" x14ac:dyDescent="0.25">
      <c r="A44" s="209"/>
      <c r="B44" s="181" t="s">
        <v>105</v>
      </c>
      <c r="C44" s="92" t="s">
        <v>45</v>
      </c>
      <c r="D44" s="92"/>
      <c r="E44" s="114">
        <v>0.2</v>
      </c>
      <c r="F44" s="104">
        <f>COUNTIF(J44:AA44,"=X")*E44</f>
        <v>2</v>
      </c>
      <c r="G44" s="104">
        <f>COUNTIF(J44:AA44,"=X")*E44*$AE$14</f>
        <v>286.66666666666669</v>
      </c>
      <c r="H44" s="125">
        <f>G44*D44</f>
        <v>0</v>
      </c>
      <c r="I44" s="64"/>
      <c r="J44" s="77"/>
      <c r="K44" s="77"/>
      <c r="L44" s="77"/>
      <c r="M44" s="77"/>
      <c r="N44" s="77"/>
      <c r="O44" s="77"/>
      <c r="P44" s="174" t="s">
        <v>18</v>
      </c>
      <c r="Q44" s="174" t="s">
        <v>18</v>
      </c>
      <c r="R44" s="174" t="s">
        <v>18</v>
      </c>
      <c r="S44" s="174" t="s">
        <v>18</v>
      </c>
      <c r="T44" s="174" t="s">
        <v>18</v>
      </c>
      <c r="U44" s="174" t="s">
        <v>18</v>
      </c>
      <c r="V44" s="174" t="s">
        <v>18</v>
      </c>
      <c r="W44" s="174" t="s">
        <v>18</v>
      </c>
      <c r="X44" s="174" t="s">
        <v>18</v>
      </c>
      <c r="Y44" s="174" t="s">
        <v>18</v>
      </c>
      <c r="Z44" s="77"/>
    </row>
    <row r="45" spans="1:27" x14ac:dyDescent="0.25">
      <c r="A45" s="209"/>
      <c r="B45" s="181" t="s">
        <v>106</v>
      </c>
      <c r="C45" s="92" t="s">
        <v>45</v>
      </c>
      <c r="D45" s="92"/>
      <c r="E45" s="114">
        <v>0.4</v>
      </c>
      <c r="F45" s="104">
        <f>COUNTIF(J45:AA45,"=X")*E45</f>
        <v>4</v>
      </c>
      <c r="G45" s="104">
        <f>COUNTIF(J45:AA45,"=X")*E45*$AE$14</f>
        <v>573.33333333333337</v>
      </c>
      <c r="H45" s="125">
        <f>G45*D45</f>
        <v>0</v>
      </c>
      <c r="I45" s="64"/>
      <c r="J45" s="77"/>
      <c r="K45" s="77"/>
      <c r="L45" s="77"/>
      <c r="M45" s="77"/>
      <c r="N45" s="77"/>
      <c r="O45" s="77"/>
      <c r="P45" s="174" t="s">
        <v>18</v>
      </c>
      <c r="Q45" s="174" t="s">
        <v>18</v>
      </c>
      <c r="R45" s="174" t="s">
        <v>18</v>
      </c>
      <c r="S45" s="174" t="s">
        <v>18</v>
      </c>
      <c r="T45" s="174" t="s">
        <v>18</v>
      </c>
      <c r="U45" s="174" t="s">
        <v>18</v>
      </c>
      <c r="V45" s="174" t="s">
        <v>18</v>
      </c>
      <c r="W45" s="174" t="s">
        <v>18</v>
      </c>
      <c r="X45" s="174" t="s">
        <v>18</v>
      </c>
      <c r="Y45" s="174" t="s">
        <v>18</v>
      </c>
      <c r="Z45" s="77"/>
    </row>
    <row r="46" spans="1:27" x14ac:dyDescent="0.25">
      <c r="A46" s="209"/>
      <c r="B46" s="107" t="s">
        <v>50</v>
      </c>
      <c r="C46" s="95"/>
      <c r="D46" s="95"/>
      <c r="E46" s="95"/>
      <c r="F46" s="115">
        <f>SUM(F47:F48)</f>
        <v>20</v>
      </c>
      <c r="G46" s="120">
        <f>SUM(G47:G48)</f>
        <v>2866.666666666667</v>
      </c>
      <c r="H46" s="124">
        <f>SUM(H47:H48)</f>
        <v>0</v>
      </c>
      <c r="I46" s="64"/>
      <c r="J46" s="77"/>
      <c r="K46" s="77"/>
      <c r="L46" s="77"/>
      <c r="M46" s="77"/>
      <c r="N46" s="77"/>
      <c r="O46" s="77"/>
      <c r="P46" s="76"/>
      <c r="Q46" s="76"/>
      <c r="R46" s="76"/>
      <c r="S46" s="76"/>
      <c r="T46" s="76"/>
      <c r="U46" s="76"/>
      <c r="V46" s="76"/>
      <c r="W46" s="76"/>
      <c r="X46" s="76"/>
      <c r="Y46" s="76"/>
      <c r="Z46" s="77"/>
    </row>
    <row r="47" spans="1:27" x14ac:dyDescent="0.25">
      <c r="A47" s="209"/>
      <c r="B47" s="176" t="s">
        <v>107</v>
      </c>
      <c r="C47" s="92" t="s">
        <v>46</v>
      </c>
      <c r="D47" s="92"/>
      <c r="E47" s="114">
        <v>1</v>
      </c>
      <c r="F47" s="104">
        <f>COUNTIF(J47:AA47,"=X")*E47</f>
        <v>10</v>
      </c>
      <c r="G47" s="104">
        <f>COUNTIF(J47:AA47,"=X")*E47*$AE$14</f>
        <v>1433.3333333333335</v>
      </c>
      <c r="H47" s="125">
        <f>G47*D47</f>
        <v>0</v>
      </c>
      <c r="I47" s="64"/>
      <c r="J47" s="77"/>
      <c r="K47" s="77"/>
      <c r="L47" s="77"/>
      <c r="M47" s="77"/>
      <c r="N47" s="77"/>
      <c r="O47" s="77"/>
      <c r="P47" s="174" t="s">
        <v>18</v>
      </c>
      <c r="Q47" s="174" t="s">
        <v>18</v>
      </c>
      <c r="R47" s="174" t="s">
        <v>18</v>
      </c>
      <c r="S47" s="174" t="s">
        <v>18</v>
      </c>
      <c r="T47" s="174" t="s">
        <v>18</v>
      </c>
      <c r="U47" s="174" t="s">
        <v>18</v>
      </c>
      <c r="V47" s="174" t="s">
        <v>18</v>
      </c>
      <c r="W47" s="174" t="s">
        <v>18</v>
      </c>
      <c r="X47" s="174" t="s">
        <v>18</v>
      </c>
      <c r="Y47" s="174" t="s">
        <v>18</v>
      </c>
      <c r="Z47" s="77"/>
    </row>
    <row r="48" spans="1:27" ht="15.75" thickBot="1" x14ac:dyDescent="0.3">
      <c r="A48" s="210"/>
      <c r="B48" s="181" t="s">
        <v>108</v>
      </c>
      <c r="C48" s="93" t="s">
        <v>46</v>
      </c>
      <c r="D48" s="121"/>
      <c r="E48" s="114">
        <v>1</v>
      </c>
      <c r="F48" s="104">
        <f>COUNTIF(J48:AA48,"=X")*E48</f>
        <v>10</v>
      </c>
      <c r="G48" s="105">
        <f>COUNTIF(J48:AA48,"=X")*E48*$AE$14</f>
        <v>1433.3333333333335</v>
      </c>
      <c r="H48" s="125">
        <f>G48*D48</f>
        <v>0</v>
      </c>
      <c r="I48" s="64"/>
      <c r="J48" s="66"/>
      <c r="K48" s="66"/>
      <c r="L48" s="66"/>
      <c r="M48" s="66"/>
      <c r="N48" s="66"/>
      <c r="O48" s="66"/>
      <c r="P48" s="175" t="s">
        <v>18</v>
      </c>
      <c r="Q48" s="175" t="s">
        <v>18</v>
      </c>
      <c r="R48" s="175" t="s">
        <v>18</v>
      </c>
      <c r="S48" s="175" t="s">
        <v>18</v>
      </c>
      <c r="T48" s="175" t="s">
        <v>18</v>
      </c>
      <c r="U48" s="175" t="s">
        <v>18</v>
      </c>
      <c r="V48" s="175" t="s">
        <v>18</v>
      </c>
      <c r="W48" s="175" t="s">
        <v>18</v>
      </c>
      <c r="X48" s="175" t="s">
        <v>18</v>
      </c>
      <c r="Y48" s="175" t="s">
        <v>18</v>
      </c>
      <c r="Z48" s="66"/>
      <c r="AA48" s="78"/>
    </row>
    <row r="49" spans="1:34" ht="15.75" x14ac:dyDescent="0.25">
      <c r="A49" s="208"/>
      <c r="B49" s="62" t="str">
        <f>Budget!C23</f>
        <v>WP4   - titolo</v>
      </c>
      <c r="C49" s="94"/>
      <c r="D49" s="94"/>
      <c r="E49" s="94"/>
      <c r="F49" s="111">
        <f>F50+F55</f>
        <v>7.4</v>
      </c>
      <c r="G49" s="106">
        <f>G50+G55</f>
        <v>1060.6666666666667</v>
      </c>
      <c r="H49" s="123">
        <f>H50+H55</f>
        <v>0</v>
      </c>
      <c r="I49" s="63"/>
      <c r="J49" s="69"/>
      <c r="K49" s="69"/>
      <c r="L49" s="69"/>
      <c r="M49" s="69"/>
      <c r="N49" s="69"/>
      <c r="O49" s="69"/>
      <c r="P49" s="69"/>
      <c r="Q49" s="69"/>
      <c r="R49" s="69"/>
      <c r="S49" s="69"/>
      <c r="T49" s="69"/>
      <c r="U49" s="69"/>
      <c r="V49" s="69"/>
      <c r="W49" s="69"/>
      <c r="X49" s="69"/>
      <c r="Y49" s="69"/>
      <c r="Z49" s="155"/>
      <c r="AA49" s="155"/>
    </row>
    <row r="50" spans="1:34" x14ac:dyDescent="0.25">
      <c r="A50" s="209"/>
      <c r="B50" s="107" t="s">
        <v>51</v>
      </c>
      <c r="C50" s="92"/>
      <c r="D50" s="92"/>
      <c r="E50" s="92"/>
      <c r="F50" s="115">
        <f>SUM(F51:F54)</f>
        <v>3.4000000000000004</v>
      </c>
      <c r="G50" s="110">
        <f>SUM(G51:G54)</f>
        <v>487.33333333333337</v>
      </c>
      <c r="H50" s="124">
        <f>SUM(H51:H54)</f>
        <v>0</v>
      </c>
      <c r="I50" s="59"/>
      <c r="J50" s="76"/>
      <c r="K50" s="76"/>
      <c r="L50" s="76"/>
      <c r="M50" s="76"/>
      <c r="N50" s="76"/>
      <c r="O50" s="76"/>
      <c r="P50" s="76"/>
      <c r="Q50" s="76"/>
      <c r="R50" s="76"/>
      <c r="S50" s="76"/>
      <c r="T50" s="76"/>
      <c r="U50" s="76"/>
      <c r="V50" s="76"/>
      <c r="W50" s="76"/>
      <c r="X50" s="76"/>
      <c r="Y50" s="76"/>
      <c r="Z50" s="76"/>
      <c r="AA50" s="76"/>
    </row>
    <row r="51" spans="1:34" x14ac:dyDescent="0.25">
      <c r="A51" s="209"/>
      <c r="B51" s="176" t="s">
        <v>109</v>
      </c>
      <c r="C51" s="92" t="s">
        <v>45</v>
      </c>
      <c r="D51" s="92"/>
      <c r="E51" s="101">
        <v>0.25</v>
      </c>
      <c r="F51" s="104">
        <f>COUNTIF(J51:AA51,"=X")*E51</f>
        <v>0.5</v>
      </c>
      <c r="G51" s="104">
        <f>COUNTIF(J51:AA51,"=X")*E51*$AE$14</f>
        <v>71.666666666666671</v>
      </c>
      <c r="H51" s="125">
        <f>G54*D54</f>
        <v>0</v>
      </c>
      <c r="I51" s="58"/>
      <c r="J51" s="76"/>
      <c r="K51" s="76"/>
      <c r="L51" s="76"/>
      <c r="M51" s="76"/>
      <c r="N51" s="76"/>
      <c r="O51" s="76"/>
      <c r="P51" s="76"/>
      <c r="Q51" s="76"/>
      <c r="R51" s="76"/>
      <c r="S51" s="76"/>
      <c r="T51" s="76"/>
      <c r="U51" s="76"/>
      <c r="V51" s="76"/>
      <c r="W51" s="76"/>
      <c r="X51" s="76"/>
      <c r="Y51" s="76"/>
      <c r="Z51" s="174" t="s">
        <v>18</v>
      </c>
      <c r="AA51" s="174" t="s">
        <v>18</v>
      </c>
    </row>
    <row r="52" spans="1:34" x14ac:dyDescent="0.25">
      <c r="A52" s="209"/>
      <c r="B52" s="176" t="s">
        <v>110</v>
      </c>
      <c r="C52" s="92" t="s">
        <v>45</v>
      </c>
      <c r="D52" s="92"/>
      <c r="E52" s="101">
        <v>0.4</v>
      </c>
      <c r="F52" s="104">
        <f>COUNTIF(J52:AA52,"=X")*E52</f>
        <v>0.8</v>
      </c>
      <c r="G52" s="104">
        <f>COUNTIF(J52:AA52,"=X")*E52*$AE$14</f>
        <v>114.66666666666669</v>
      </c>
      <c r="H52" s="125">
        <f>G55*D55</f>
        <v>0</v>
      </c>
      <c r="I52" s="58"/>
      <c r="J52" s="76"/>
      <c r="K52" s="76"/>
      <c r="L52" s="76"/>
      <c r="M52" s="76"/>
      <c r="N52" s="76"/>
      <c r="O52" s="76"/>
      <c r="P52" s="76"/>
      <c r="Q52" s="76"/>
      <c r="R52" s="76"/>
      <c r="S52" s="76"/>
      <c r="T52" s="76"/>
      <c r="U52" s="76"/>
      <c r="V52" s="76"/>
      <c r="W52" s="76"/>
      <c r="X52" s="76"/>
      <c r="Y52" s="76"/>
      <c r="Z52" s="174" t="s">
        <v>18</v>
      </c>
      <c r="AA52" s="174" t="s">
        <v>18</v>
      </c>
    </row>
    <row r="53" spans="1:34" x14ac:dyDescent="0.25">
      <c r="A53" s="209"/>
      <c r="B53" s="176" t="s">
        <v>111</v>
      </c>
      <c r="C53" s="92" t="s">
        <v>45</v>
      </c>
      <c r="D53" s="92"/>
      <c r="E53" s="101">
        <v>0.4</v>
      </c>
      <c r="F53" s="104">
        <f>COUNTIF(J53:AA53,"=X")*E53</f>
        <v>0.8</v>
      </c>
      <c r="G53" s="104">
        <f>COUNTIF(J53:AA53,"=X")*E53*$AE$14</f>
        <v>114.66666666666669</v>
      </c>
      <c r="H53" s="125">
        <f>G56*D56</f>
        <v>0</v>
      </c>
      <c r="I53" s="58"/>
      <c r="J53" s="76"/>
      <c r="K53" s="76"/>
      <c r="L53" s="76"/>
      <c r="M53" s="76"/>
      <c r="N53" s="76"/>
      <c r="O53" s="76"/>
      <c r="P53" s="76"/>
      <c r="Q53" s="76"/>
      <c r="R53" s="76"/>
      <c r="S53" s="76"/>
      <c r="T53" s="76"/>
      <c r="U53" s="76"/>
      <c r="V53" s="76"/>
      <c r="W53" s="76"/>
      <c r="X53" s="76"/>
      <c r="Y53" s="76"/>
      <c r="Z53" s="174" t="s">
        <v>18</v>
      </c>
      <c r="AA53" s="174" t="s">
        <v>18</v>
      </c>
    </row>
    <row r="54" spans="1:34" x14ac:dyDescent="0.25">
      <c r="A54" s="209"/>
      <c r="B54" s="176" t="s">
        <v>112</v>
      </c>
      <c r="C54" s="92" t="s">
        <v>45</v>
      </c>
      <c r="D54" s="92"/>
      <c r="E54" s="101">
        <v>0.65</v>
      </c>
      <c r="F54" s="104">
        <f>COUNTIF(J54:AA54,"=X")*E54</f>
        <v>1.3</v>
      </c>
      <c r="G54" s="104">
        <f>COUNTIF(J54:AA54,"=X")*E54*$AE$14</f>
        <v>186.33333333333334</v>
      </c>
      <c r="H54" s="125">
        <f>G57*D57</f>
        <v>0</v>
      </c>
      <c r="I54" s="58"/>
      <c r="J54" s="76"/>
      <c r="K54" s="76"/>
      <c r="L54" s="76"/>
      <c r="M54" s="76"/>
      <c r="N54" s="76"/>
      <c r="O54" s="76"/>
      <c r="P54" s="76"/>
      <c r="Q54" s="76"/>
      <c r="R54" s="76"/>
      <c r="S54" s="76"/>
      <c r="T54" s="76"/>
      <c r="U54" s="76"/>
      <c r="V54" s="76"/>
      <c r="W54" s="76"/>
      <c r="X54" s="76"/>
      <c r="Y54" s="76"/>
      <c r="Z54" s="174" t="s">
        <v>18</v>
      </c>
      <c r="AA54" s="174" t="s">
        <v>18</v>
      </c>
    </row>
    <row r="55" spans="1:34" x14ac:dyDescent="0.25">
      <c r="A55" s="209"/>
      <c r="B55" s="107" t="s">
        <v>50</v>
      </c>
      <c r="C55" s="95"/>
      <c r="D55" s="95"/>
      <c r="E55" s="95"/>
      <c r="F55" s="115">
        <f>SUM(F56:F57)</f>
        <v>4</v>
      </c>
      <c r="G55" s="120">
        <f>SUM(G56:G57)</f>
        <v>573.33333333333337</v>
      </c>
      <c r="H55" s="124">
        <f>SUM(H56:H57)</f>
        <v>0</v>
      </c>
      <c r="I55" s="65"/>
      <c r="J55" s="76"/>
      <c r="K55" s="76"/>
      <c r="L55" s="76"/>
      <c r="M55" s="76"/>
      <c r="N55" s="76"/>
      <c r="O55" s="76"/>
      <c r="P55" s="76"/>
      <c r="Q55" s="76"/>
      <c r="R55" s="76"/>
      <c r="S55" s="76"/>
      <c r="T55" s="76"/>
      <c r="U55" s="76"/>
      <c r="V55" s="76"/>
      <c r="W55" s="76"/>
      <c r="X55" s="76"/>
      <c r="Y55" s="76"/>
      <c r="Z55" s="76"/>
      <c r="AA55" s="76"/>
    </row>
    <row r="56" spans="1:34" x14ac:dyDescent="0.25">
      <c r="A56" s="209"/>
      <c r="B56" s="176" t="s">
        <v>113</v>
      </c>
      <c r="C56" s="92" t="s">
        <v>46</v>
      </c>
      <c r="D56" s="92"/>
      <c r="E56" s="114">
        <v>1</v>
      </c>
      <c r="F56" s="104">
        <f>COUNTIF(J56:AA56,"=X")*E56</f>
        <v>2</v>
      </c>
      <c r="G56" s="104">
        <f>COUNTIF(J56:AA56,"=X")*E56*$AE$14</f>
        <v>286.66666666666669</v>
      </c>
      <c r="H56" s="125">
        <f>G59*D59</f>
        <v>0</v>
      </c>
      <c r="I56" s="65"/>
      <c r="J56" s="76"/>
      <c r="K56" s="76"/>
      <c r="L56" s="76"/>
      <c r="M56" s="76"/>
      <c r="N56" s="76"/>
      <c r="O56" s="76"/>
      <c r="P56" s="76"/>
      <c r="Q56" s="76"/>
      <c r="R56" s="76"/>
      <c r="S56" s="76"/>
      <c r="T56" s="76"/>
      <c r="U56" s="76"/>
      <c r="V56" s="76"/>
      <c r="W56" s="76"/>
      <c r="X56" s="76"/>
      <c r="Y56" s="76"/>
      <c r="Z56" s="174" t="s">
        <v>18</v>
      </c>
      <c r="AA56" s="174" t="s">
        <v>18</v>
      </c>
    </row>
    <row r="57" spans="1:34" ht="15.75" thickBot="1" x14ac:dyDescent="0.3">
      <c r="A57" s="209"/>
      <c r="B57" s="179" t="s">
        <v>114</v>
      </c>
      <c r="C57" s="93" t="s">
        <v>46</v>
      </c>
      <c r="D57" s="121"/>
      <c r="E57" s="112">
        <v>1</v>
      </c>
      <c r="F57" s="104">
        <f>COUNTIF(J57:AA57,"=X")*E57</f>
        <v>2</v>
      </c>
      <c r="G57" s="105">
        <f>COUNTIF(J57:AA57,"=X")*E57*$AE$14</f>
        <v>286.66666666666669</v>
      </c>
      <c r="H57" s="125">
        <f>G60*D60</f>
        <v>0</v>
      </c>
      <c r="I57" s="70"/>
      <c r="J57" s="68"/>
      <c r="K57" s="68"/>
      <c r="L57" s="68"/>
      <c r="M57" s="68"/>
      <c r="N57" s="68"/>
      <c r="O57" s="68"/>
      <c r="P57" s="68"/>
      <c r="Q57" s="68"/>
      <c r="R57" s="68"/>
      <c r="S57" s="68"/>
      <c r="T57" s="68"/>
      <c r="U57" s="68"/>
      <c r="V57" s="68"/>
      <c r="W57" s="68"/>
      <c r="X57" s="68"/>
      <c r="Y57" s="68"/>
      <c r="Z57" s="175" t="s">
        <v>18</v>
      </c>
      <c r="AA57" s="175" t="s">
        <v>18</v>
      </c>
    </row>
    <row r="58" spans="1:34" ht="15.75" x14ac:dyDescent="0.25">
      <c r="A58" s="208"/>
      <c r="B58" s="72">
        <f>Budget!C24</f>
        <v>0</v>
      </c>
      <c r="C58" s="97"/>
      <c r="D58" s="97"/>
      <c r="E58" s="97"/>
      <c r="F58" s="97"/>
      <c r="G58" s="97"/>
      <c r="H58" s="123"/>
      <c r="I58" s="73"/>
      <c r="J58" s="69"/>
      <c r="K58" s="69"/>
      <c r="L58" s="69"/>
      <c r="M58" s="69"/>
      <c r="N58" s="69"/>
      <c r="O58" s="69"/>
      <c r="P58" s="69"/>
      <c r="Q58" s="69"/>
      <c r="R58" s="69"/>
      <c r="S58" s="69"/>
      <c r="T58" s="69"/>
      <c r="U58" s="69"/>
      <c r="V58" s="69"/>
      <c r="W58" s="69"/>
      <c r="X58" s="69"/>
      <c r="Y58" s="69"/>
      <c r="Z58" s="69"/>
      <c r="AA58" s="69"/>
    </row>
    <row r="59" spans="1:34" x14ac:dyDescent="0.25">
      <c r="A59" s="209"/>
      <c r="B59" s="58"/>
      <c r="C59" s="92"/>
      <c r="D59" s="92"/>
      <c r="E59" s="92"/>
      <c r="F59" s="92"/>
      <c r="G59" s="92"/>
      <c r="H59" s="124"/>
      <c r="I59" s="75"/>
      <c r="J59" s="76"/>
      <c r="K59" s="76"/>
      <c r="L59" s="76"/>
      <c r="M59" s="76"/>
      <c r="N59" s="76"/>
      <c r="O59" s="76"/>
      <c r="P59" s="76"/>
      <c r="Q59" s="76"/>
      <c r="R59" s="76"/>
      <c r="S59" s="76"/>
      <c r="T59" s="76"/>
      <c r="U59" s="76"/>
      <c r="V59" s="76"/>
      <c r="W59" s="76"/>
      <c r="X59" s="76"/>
      <c r="Y59" s="76"/>
      <c r="Z59" s="76"/>
      <c r="AA59" s="76"/>
    </row>
    <row r="60" spans="1:34" x14ac:dyDescent="0.25">
      <c r="A60" s="209"/>
      <c r="B60" s="58"/>
      <c r="C60" s="92"/>
      <c r="D60" s="92"/>
      <c r="E60" s="92"/>
      <c r="F60" s="92"/>
      <c r="G60" s="92"/>
      <c r="H60" s="125"/>
      <c r="I60" s="67"/>
      <c r="J60" s="76"/>
      <c r="K60" s="76"/>
      <c r="L60" s="76"/>
      <c r="M60" s="76"/>
      <c r="N60" s="76"/>
      <c r="O60" s="76"/>
      <c r="P60" s="76"/>
      <c r="Q60" s="76"/>
      <c r="R60" s="76"/>
      <c r="S60" s="76"/>
      <c r="T60" s="76"/>
      <c r="U60" s="76"/>
      <c r="V60" s="76"/>
      <c r="W60" s="76"/>
      <c r="X60" s="76"/>
      <c r="Y60" s="76"/>
      <c r="Z60" s="76"/>
      <c r="AA60" s="76"/>
    </row>
    <row r="61" spans="1:34" ht="15.75" thickBot="1" x14ac:dyDescent="0.3">
      <c r="A61" s="210"/>
      <c r="B61" s="61"/>
      <c r="C61" s="98"/>
      <c r="D61" s="98"/>
      <c r="E61" s="98"/>
      <c r="F61" s="98"/>
      <c r="G61" s="98"/>
      <c r="H61" s="126"/>
      <c r="I61" s="61"/>
      <c r="J61" s="68"/>
      <c r="K61" s="68"/>
      <c r="L61" s="68"/>
      <c r="M61" s="68"/>
      <c r="N61" s="68"/>
      <c r="O61" s="68"/>
      <c r="P61" s="68"/>
      <c r="Q61" s="68"/>
      <c r="R61" s="68"/>
      <c r="S61" s="68"/>
      <c r="T61" s="68"/>
      <c r="U61" s="68"/>
      <c r="V61" s="68"/>
      <c r="W61" s="68"/>
      <c r="X61" s="68"/>
      <c r="Y61" s="68"/>
      <c r="Z61" s="68"/>
      <c r="AA61" s="68"/>
    </row>
    <row r="62" spans="1:34" x14ac:dyDescent="0.25">
      <c r="A62" s="56"/>
      <c r="B62" s="56"/>
      <c r="C62" s="89"/>
      <c r="D62" s="89"/>
      <c r="E62" s="89"/>
      <c r="F62" s="89"/>
      <c r="G62" s="89"/>
      <c r="H62" s="125"/>
      <c r="I62" s="58"/>
      <c r="J62" s="71"/>
      <c r="K62" s="71"/>
      <c r="L62" s="71"/>
      <c r="M62" s="71"/>
      <c r="N62" s="71"/>
      <c r="O62" s="71"/>
      <c r="P62" s="71"/>
      <c r="Q62" s="71"/>
      <c r="R62" s="71"/>
      <c r="S62" s="71"/>
      <c r="T62" s="56"/>
      <c r="U62" s="56"/>
      <c r="V62" s="56"/>
      <c r="W62" s="56"/>
      <c r="X62" s="56"/>
      <c r="Y62" s="56"/>
    </row>
    <row r="63" spans="1:34" x14ac:dyDescent="0.25">
      <c r="A63" s="56"/>
      <c r="B63" s="56"/>
      <c r="C63" s="89"/>
      <c r="D63" s="89"/>
      <c r="E63" s="89"/>
      <c r="F63" s="89"/>
      <c r="G63" s="89"/>
      <c r="H63" s="125"/>
      <c r="I63" s="56"/>
      <c r="J63" s="71"/>
      <c r="K63" s="71"/>
      <c r="L63" s="71"/>
      <c r="M63" s="71"/>
      <c r="N63" s="71"/>
      <c r="O63" s="71"/>
      <c r="P63" s="71"/>
      <c r="Q63" s="71"/>
      <c r="R63" s="71"/>
      <c r="S63" s="71"/>
      <c r="T63" s="56"/>
      <c r="U63" s="56"/>
      <c r="V63" s="56"/>
      <c r="W63" s="56"/>
      <c r="X63" s="56"/>
      <c r="Y63" s="56"/>
    </row>
    <row r="64" spans="1:34" ht="15.75" x14ac:dyDescent="0.25">
      <c r="A64" s="56"/>
      <c r="B64" s="56"/>
      <c r="C64" s="89"/>
      <c r="D64" s="89"/>
      <c r="E64" s="89"/>
      <c r="F64" s="89"/>
      <c r="G64" s="89"/>
      <c r="H64" s="124"/>
      <c r="I64" s="56"/>
      <c r="J64" s="71"/>
      <c r="K64" s="71"/>
      <c r="L64" s="71"/>
      <c r="M64" s="56"/>
      <c r="N64" s="56"/>
      <c r="O64" s="74"/>
      <c r="P64" s="71"/>
      <c r="Q64" s="71"/>
      <c r="R64" s="71"/>
      <c r="S64" s="71"/>
      <c r="T64" s="71"/>
      <c r="U64" s="71"/>
      <c r="V64" s="71"/>
      <c r="W64" s="71"/>
      <c r="X64" s="71"/>
      <c r="Y64" s="71"/>
      <c r="AH64" s="88"/>
    </row>
    <row r="65" spans="1:34" ht="15.75" x14ac:dyDescent="0.25">
      <c r="A65" s="56"/>
      <c r="B65" s="56"/>
      <c r="C65" s="89"/>
      <c r="D65" s="89"/>
      <c r="E65" s="89"/>
      <c r="F65" s="89"/>
      <c r="G65" s="89"/>
      <c r="H65" s="125"/>
      <c r="I65" s="56"/>
      <c r="J65" s="56"/>
      <c r="K65" s="56"/>
      <c r="L65" s="56"/>
      <c r="N65" s="56"/>
      <c r="O65" s="74"/>
      <c r="P65" s="56"/>
      <c r="Q65" s="56"/>
      <c r="R65" s="56"/>
      <c r="S65" s="56"/>
      <c r="T65" s="56"/>
      <c r="U65" s="56"/>
      <c r="V65" s="56"/>
      <c r="W65" s="56"/>
      <c r="X65" s="56"/>
      <c r="Y65" s="56"/>
      <c r="AH65" s="88"/>
    </row>
    <row r="66" spans="1:34" x14ac:dyDescent="0.25">
      <c r="H66" s="125"/>
      <c r="AH66" s="88"/>
    </row>
    <row r="67" spans="1:34" x14ac:dyDescent="0.25">
      <c r="H67" s="125"/>
    </row>
    <row r="68" spans="1:34" x14ac:dyDescent="0.25">
      <c r="H68" s="125"/>
    </row>
    <row r="76" spans="1:34" x14ac:dyDescent="0.25">
      <c r="H76" s="89"/>
    </row>
    <row r="77" spans="1:34" x14ac:dyDescent="0.25">
      <c r="H77" s="89"/>
    </row>
    <row r="78" spans="1:34" x14ac:dyDescent="0.25">
      <c r="H78" s="89"/>
    </row>
    <row r="79" spans="1:34" x14ac:dyDescent="0.25">
      <c r="H79" s="89"/>
    </row>
  </sheetData>
  <mergeCells count="17">
    <mergeCell ref="A16:A27"/>
    <mergeCell ref="A28:A39"/>
    <mergeCell ref="A40:A48"/>
    <mergeCell ref="A49:A57"/>
    <mergeCell ref="A58:A61"/>
    <mergeCell ref="AJ15:AM15"/>
    <mergeCell ref="AJ10:AJ11"/>
    <mergeCell ref="AK10:AM10"/>
    <mergeCell ref="J14:U14"/>
    <mergeCell ref="P13:R13"/>
    <mergeCell ref="S13:U13"/>
    <mergeCell ref="V14:AA14"/>
    <mergeCell ref="J11:Y11"/>
    <mergeCell ref="J13:L13"/>
    <mergeCell ref="M13:O13"/>
    <mergeCell ref="V13:X13"/>
    <mergeCell ref="Y13:AA1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076B048063A44D965D0B0BE6C38D89" ma:contentTypeVersion="7" ma:contentTypeDescription="Creare un nuovo documento." ma:contentTypeScope="" ma:versionID="087478b66f27680164070d8ebe159209">
  <xsd:schema xmlns:xsd="http://www.w3.org/2001/XMLSchema" xmlns:xs="http://www.w3.org/2001/XMLSchema" xmlns:p="http://schemas.microsoft.com/office/2006/metadata/properties" xmlns:ns2="ab1b509c-1e2a-4101-aac1-931c747fe372" targetNamespace="http://schemas.microsoft.com/office/2006/metadata/properties" ma:root="true" ma:fieldsID="de0bc7c4b8336dd7d08c489ea7a950e7" ns2:_="">
    <xsd:import namespace="ab1b509c-1e2a-4101-aac1-931c747fe3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1b509c-1e2a-4101-aac1-931c747fe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E297F2-E8F8-4063-914F-F0C1538A4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1b509c-1e2a-4101-aac1-931c747fe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108A9B-E4DD-415A-BF57-C93ED156D8DB}">
  <ds:schemaRefs>
    <ds:schemaRef ds:uri="http://schemas.microsoft.com/sharepoint/v3/contenttype/forms"/>
  </ds:schemaRefs>
</ds:datastoreItem>
</file>

<file path=customXml/itemProps3.xml><?xml version="1.0" encoding="utf-8"?>
<ds:datastoreItem xmlns:ds="http://schemas.openxmlformats.org/officeDocument/2006/customXml" ds:itemID="{63A41BCE-9CBD-4BF7-AAB6-A9172B66CFC3}">
  <ds:schemaRefs>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b64e22d1-ae9e-4d24-8d9f-4af42fd0705a"/>
    <ds:schemaRef ds:uri="6a11ac41-849c-42ac-a00c-ebe19aef60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Istruzioni</vt:lpstr>
      <vt:lpstr>Budget</vt:lpstr>
      <vt:lpstr>Azienda</vt:lpstr>
      <vt:lpstr>Gantt-Light</vt:lpstr>
      <vt:lpstr>Gantt</vt:lpstr>
      <vt:lpstr>Personale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epd0149</cp:lastModifiedBy>
  <dcterms:created xsi:type="dcterms:W3CDTF">2019-05-20T14:49:31Z</dcterms:created>
  <dcterms:modified xsi:type="dcterms:W3CDTF">2020-12-02T13:45:19Z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0x010100D4076B048063A44D965D0B0BE6C38D89</vt:lpwstr>
  </property>
</Properties>
</file>